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отрасли" sheetId="1" r:id="rId1"/>
    <sheet name="КОСГУ" sheetId="2" r:id="rId2"/>
  </sheets>
  <definedNames>
    <definedName name="_xlnm._FilterDatabase" localSheetId="1" hidden="1">'КОСГУ'!$A$7:$IV$28</definedName>
    <definedName name="_xlnm._FilterDatabase" localSheetId="0" hidden="1">'отрасли'!$A$7:$M$36</definedName>
    <definedName name="APPT" localSheetId="0">'отрасли'!#REF!</definedName>
    <definedName name="FIO" localSheetId="0">'отрасли'!#REF!</definedName>
    <definedName name="SIGN" localSheetId="0">'отрасли'!#REF!</definedName>
    <definedName name="_xlnm.Print_Titles" localSheetId="0">'отрасли'!$6:$7</definedName>
    <definedName name="_xlnm.Print_Area" localSheetId="0">'отрасли'!$A$1:$O$36</definedName>
  </definedNames>
  <calcPr fullCalcOnLoad="1"/>
</workbook>
</file>

<file path=xl/sharedStrings.xml><?xml version="1.0" encoding="utf-8"?>
<sst xmlns="http://schemas.openxmlformats.org/spreadsheetml/2006/main" count="169" uniqueCount="122">
  <si>
    <t>тыс. руб.</t>
  </si>
  <si>
    <t/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</si>
  <si>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</si>
  <si>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</si>
  <si>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</si>
  <si>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</si>
  <si>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</si>
  <si>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</si>
  <si>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</si>
  <si>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</si>
  <si>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</si>
  <si>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</si>
  <si>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</si>
  <si>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</si>
  <si>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</si>
  <si>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</si>
  <si>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</si>
  <si>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</si>
  <si>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</si>
  <si>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</si>
  <si>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</si>
  <si>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</si>
  <si>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</si>
  <si>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</si>
  <si>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</si>
  <si>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</si>
  <si>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</si>
  <si>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</si>
  <si>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</si>
  <si>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</si>
  <si>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</si>
  <si>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</si>
  <si>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</si>
  <si>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</si>
  <si>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</si>
  <si>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</si>
  <si>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</si>
  <si>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</si>
  <si>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</si>
  <si>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</si>
  <si>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</si>
  <si>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</si>
  <si>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</si>
  <si>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</si>
  <si>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</si>
  <si>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</si>
  <si>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</si>
  <si>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Бюджет Гостицкого поселения 2013</t>
  </si>
  <si>
    <t>к аналогич. периоду прош. года</t>
  </si>
  <si>
    <t>% исполнения</t>
  </si>
  <si>
    <t>тыс.руб.</t>
  </si>
  <si>
    <t>Приложение 2</t>
  </si>
  <si>
    <t>структура расходов, %</t>
  </si>
  <si>
    <t>Сведения об исполнении расходной части бюджета по отраслям</t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</si>
  <si>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</si>
  <si>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</si>
  <si>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</si>
  <si>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</si>
  <si>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</si>
  <si>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</si>
  <si>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</si>
  <si>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</si>
  <si>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</si>
  <si>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</si>
  <si>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</si>
  <si>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</si>
  <si>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</si>
  <si>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</si>
  <si>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</si>
  <si>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</si>
  <si>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</si>
  <si>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</si>
  <si>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</si>
  <si>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</si>
  <si>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</si>
  <si>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</si>
  <si>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</si>
  <si>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</si>
  <si>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</si>
  <si>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</si>
  <si>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</si>
  <si>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</si>
  <si>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3</t>
  </si>
  <si>
    <t>Сведения об исполнении расходной части бюджета по экономической классификации</t>
  </si>
  <si>
    <t>224</t>
  </si>
  <si>
    <t>Арендная плата за пользование имуществом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</si>
  <si>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</si>
  <si>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</si>
  <si>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</si>
  <si>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</si>
  <si>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1000</t>
  </si>
  <si>
    <t>СОЦИАЛЬНАЯ ПОЛИТИКА</t>
  </si>
  <si>
    <t>1001</t>
  </si>
  <si>
    <t>Пенсионное обеспечение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</si>
  <si>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</si>
  <si>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</si>
  <si>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</si>
  <si>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</si>
  <si>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остаток ассигнований</t>
  </si>
  <si>
    <t>Структура остатка</t>
  </si>
  <si>
    <t>0310</t>
  </si>
  <si>
    <t>Обеспечение пожарной безопасности</t>
  </si>
  <si>
    <t>План 2018г.</t>
  </si>
  <si>
    <t>к плану  2018 г.</t>
  </si>
  <si>
    <t>План 2018 г.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</si>
  <si>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</si>
  <si>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</si>
  <si>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</si>
  <si>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</si>
  <si>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296</t>
  </si>
  <si>
    <t>Иные расходы</t>
  </si>
  <si>
    <t>0107</t>
  </si>
  <si>
    <t>Обеспечение проведения выборов и референдумов</t>
  </si>
  <si>
    <t>Исполнение 9 месяцев 2017 г.</t>
  </si>
  <si>
    <t>План 9 месяцев 2018 г.</t>
  </si>
  <si>
    <t>Исполнение 9 месяцев 2018 г.</t>
  </si>
  <si>
    <t>к плану 9 месяцев 2018 г.</t>
  </si>
  <si>
    <t>МО Гостицкое сельское поселение на 01 октября 2018 г.</t>
  </si>
  <si>
    <t>1003</t>
  </si>
  <si>
    <t>Социальное обеспечение населения</t>
  </si>
  <si>
    <t>293</t>
  </si>
  <si>
    <t>Штрафы за нарушение законодательства о закупках и нарушение условий контрактов (договоров)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</si>
</sst>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.5"/>
      <color indexed="10"/>
      <name val="MS Sans Serif"/>
      <family val="2"/>
    </font>
    <font>
      <b/>
      <sz val="8.5"/>
      <color indexed="10"/>
      <name val="MS Sans Serif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 Cyr"/>
      <family val="0"/>
    </font>
    <font>
      <sz val="8"/>
      <name val="Arial Cyr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b/>
      <sz val="8.5"/>
      <name val="MS Sans Serif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Narrow"/>
      <family val="2"/>
    </font>
    <font>
      <sz val="10"/>
      <color rgb="FFFF0000"/>
      <name val="Arial"/>
      <family val="2"/>
    </font>
    <font>
      <b/>
      <sz val="8.5"/>
      <color rgb="FFFF0000"/>
      <name val="MS Sans Serif"/>
      <family val="2"/>
    </font>
    <font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 wrapText="1"/>
    </xf>
    <xf numFmtId="49" fontId="56" fillId="0" borderId="15" xfId="0" applyNumberFormat="1" applyFont="1" applyBorder="1" applyAlignment="1">
      <alignment horizontal="center" vertical="center" wrapText="1"/>
    </xf>
    <xf numFmtId="49" fontId="56" fillId="0" borderId="15" xfId="0" applyNumberFormat="1" applyFont="1" applyBorder="1" applyAlignment="1">
      <alignment horizontal="left" vertical="center" wrapText="1"/>
    </xf>
    <xf numFmtId="173" fontId="10" fillId="0" borderId="13" xfId="0" applyNumberFormat="1" applyFont="1" applyBorder="1" applyAlignment="1" applyProtection="1">
      <alignment horizontal="right" vertical="center" wrapText="1"/>
      <protection/>
    </xf>
    <xf numFmtId="173" fontId="10" fillId="0" borderId="13" xfId="0" applyNumberFormat="1" applyFont="1" applyBorder="1" applyAlignment="1" applyProtection="1">
      <alignment horizontal="right" vertical="center" wrapText="1"/>
      <protection/>
    </xf>
    <xf numFmtId="173" fontId="13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left" vertical="center" wrapText="1"/>
    </xf>
    <xf numFmtId="173" fontId="17" fillId="0" borderId="15" xfId="0" applyNumberFormat="1" applyFont="1" applyBorder="1" applyAlignment="1">
      <alignment horizontal="right"/>
    </xf>
    <xf numFmtId="173" fontId="18" fillId="0" borderId="15" xfId="0" applyNumberFormat="1" applyFont="1" applyBorder="1" applyAlignment="1">
      <alignment horizontal="right"/>
    </xf>
    <xf numFmtId="173" fontId="17" fillId="0" borderId="15" xfId="0" applyNumberFormat="1" applyFont="1" applyBorder="1" applyAlignment="1">
      <alignment horizontal="right" vertical="center" wrapText="1"/>
    </xf>
    <xf numFmtId="173" fontId="18" fillId="0" borderId="15" xfId="0" applyNumberFormat="1" applyFont="1" applyBorder="1" applyAlignment="1">
      <alignment horizontal="right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left" vertical="center" wrapText="1"/>
    </xf>
    <xf numFmtId="173" fontId="19" fillId="0" borderId="13" xfId="0" applyNumberFormat="1" applyFont="1" applyBorder="1" applyAlignment="1">
      <alignment horizontal="right" vertical="center" wrapText="1"/>
    </xf>
    <xf numFmtId="173" fontId="20" fillId="0" borderId="13" xfId="0" applyNumberFormat="1" applyFont="1" applyBorder="1" applyAlignment="1">
      <alignment horizontal="right" vertical="center" wrapText="1"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173" fontId="19" fillId="0" borderId="15" xfId="0" applyNumberFormat="1" applyFont="1" applyBorder="1" applyAlignment="1">
      <alignment horizontal="right" vertical="center" wrapText="1"/>
    </xf>
    <xf numFmtId="173" fontId="20" fillId="0" borderId="15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left" vertical="center" wrapText="1"/>
    </xf>
    <xf numFmtId="173" fontId="19" fillId="0" borderId="18" xfId="0" applyNumberFormat="1" applyFont="1" applyBorder="1" applyAlignment="1">
      <alignment horizontal="right" vertical="center" wrapText="1"/>
    </xf>
    <xf numFmtId="173" fontId="20" fillId="0" borderId="18" xfId="0" applyNumberFormat="1" applyFont="1" applyBorder="1" applyAlignment="1">
      <alignment horizontal="right" vertical="center" wrapText="1"/>
    </xf>
    <xf numFmtId="173" fontId="19" fillId="0" borderId="19" xfId="0" applyNumberFormat="1" applyFont="1" applyBorder="1" applyAlignment="1">
      <alignment horizontal="right" vertical="center" wrapText="1"/>
    </xf>
    <xf numFmtId="173" fontId="20" fillId="0" borderId="19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/>
    </xf>
    <xf numFmtId="49" fontId="15" fillId="0" borderId="2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16" xfId="0" applyFont="1" applyBorder="1" applyAlignment="1">
      <alignment horizontal="center" vertical="center" wrapText="1"/>
    </xf>
    <xf numFmtId="173" fontId="56" fillId="0" borderId="15" xfId="0" applyNumberFormat="1" applyFont="1" applyBorder="1" applyAlignment="1">
      <alignment horizontal="right"/>
    </xf>
    <xf numFmtId="173" fontId="59" fillId="0" borderId="15" xfId="0" applyNumberFormat="1" applyFont="1" applyBorder="1" applyAlignment="1">
      <alignment horizontal="right"/>
    </xf>
    <xf numFmtId="173" fontId="56" fillId="0" borderId="15" xfId="0" applyNumberFormat="1" applyFont="1" applyBorder="1" applyAlignment="1">
      <alignment horizontal="right"/>
    </xf>
    <xf numFmtId="173" fontId="13" fillId="0" borderId="15" xfId="0" applyNumberFormat="1" applyFont="1" applyBorder="1" applyAlignment="1" applyProtection="1">
      <alignment horizontal="right" vertical="center" wrapText="1"/>
      <protection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173" fontId="10" fillId="0" borderId="22" xfId="0" applyNumberFormat="1" applyFont="1" applyBorder="1" applyAlignment="1" applyProtection="1">
      <alignment horizontal="right" vertical="center" wrapText="1"/>
      <protection/>
    </xf>
    <xf numFmtId="173" fontId="13" fillId="0" borderId="15" xfId="0" applyNumberFormat="1" applyFont="1" applyBorder="1" applyAlignment="1" applyProtection="1">
      <alignment horizontal="right" vertical="center" wrapText="1"/>
      <protection/>
    </xf>
    <xf numFmtId="173" fontId="10" fillId="0" borderId="22" xfId="0" applyNumberFormat="1" applyFont="1" applyBorder="1" applyAlignment="1" applyProtection="1">
      <alignment horizontal="right" vertical="center" wrapText="1"/>
      <protection/>
    </xf>
    <xf numFmtId="0" fontId="15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37"/>
  <sheetViews>
    <sheetView showGridLines="0" view="pageBreakPreview" zoomScaleSheetLayoutView="100" workbookViewId="0" topLeftCell="B1">
      <selection activeCell="E10" sqref="E10:E15"/>
    </sheetView>
  </sheetViews>
  <sheetFormatPr defaultColWidth="9.140625" defaultRowHeight="12.75" customHeight="1" outlineLevelRow="2"/>
  <cols>
    <col min="1" max="1" width="30.7109375" style="1" hidden="1" customWidth="1"/>
    <col min="2" max="2" width="6.7109375" style="1" customWidth="1"/>
    <col min="3" max="3" width="38.421875" style="1" customWidth="1"/>
    <col min="4" max="4" width="11.421875" style="1" customWidth="1"/>
    <col min="5" max="5" width="12.28125" style="1" customWidth="1"/>
    <col min="6" max="6" width="10.140625" style="1" customWidth="1"/>
    <col min="7" max="7" width="11.421875" style="1" customWidth="1"/>
    <col min="8" max="8" width="11.00390625" style="1" customWidth="1"/>
    <col min="9" max="9" width="13.8515625" style="1" customWidth="1"/>
    <col min="10" max="10" width="12.57421875" style="1" customWidth="1"/>
    <col min="11" max="11" width="11.57421875" style="1" customWidth="1"/>
    <col min="12" max="13" width="0" style="1" hidden="1" customWidth="1"/>
    <col min="14" max="14" width="9.140625" style="1" customWidth="1"/>
    <col min="15" max="15" width="13.57421875" style="1" customWidth="1"/>
    <col min="16" max="16384" width="9.140625" style="1" customWidth="1"/>
  </cols>
  <sheetData>
    <row r="1" spans="1:11" s="11" customFormat="1" ht="10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 t="s">
        <v>51</v>
      </c>
    </row>
    <row r="2" spans="1:11" s="13" customFormat="1" ht="0.75" customHeight="1">
      <c r="A2" s="12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5" s="13" customFormat="1" ht="12.75" customHeight="1">
      <c r="A3" s="12"/>
      <c r="B3" s="67" t="s">
        <v>53</v>
      </c>
      <c r="C3" s="68"/>
      <c r="D3" s="68"/>
      <c r="E3" s="68"/>
      <c r="F3" s="68"/>
      <c r="G3" s="68"/>
      <c r="H3" s="68"/>
      <c r="I3" s="68"/>
      <c r="J3" s="68"/>
      <c r="K3" s="68"/>
      <c r="N3" s="54"/>
      <c r="O3" s="54"/>
    </row>
    <row r="4" spans="1:15" s="14" customFormat="1" ht="15.75" customHeight="1">
      <c r="A4" s="10"/>
      <c r="B4" s="69" t="s">
        <v>117</v>
      </c>
      <c r="C4" s="69"/>
      <c r="D4" s="69"/>
      <c r="E4" s="69"/>
      <c r="F4" s="69"/>
      <c r="G4" s="69"/>
      <c r="H4" s="69"/>
      <c r="I4" s="69"/>
      <c r="J4" s="69"/>
      <c r="K4" s="69"/>
      <c r="L4" s="22"/>
      <c r="M4" s="22"/>
      <c r="N4" s="54"/>
      <c r="O4" s="54"/>
    </row>
    <row r="5" spans="1:15" ht="10.5" customHeight="1">
      <c r="A5" s="2"/>
      <c r="B5" s="10"/>
      <c r="C5" s="10"/>
      <c r="D5" s="10"/>
      <c r="E5" s="10"/>
      <c r="F5" s="10"/>
      <c r="G5" s="10"/>
      <c r="H5" s="10"/>
      <c r="I5" s="10"/>
      <c r="J5" s="10"/>
      <c r="K5" s="23" t="s">
        <v>50</v>
      </c>
      <c r="L5" s="22"/>
      <c r="M5" s="22"/>
      <c r="N5" s="54"/>
      <c r="O5" s="54"/>
    </row>
    <row r="6" spans="1:15" ht="12.75">
      <c r="A6" s="3" t="s">
        <v>0</v>
      </c>
      <c r="B6" s="24"/>
      <c r="C6" s="24"/>
      <c r="D6" s="24"/>
      <c r="E6" s="24"/>
      <c r="F6" s="24"/>
      <c r="G6" s="24"/>
      <c r="H6" s="65" t="s">
        <v>49</v>
      </c>
      <c r="I6" s="66"/>
      <c r="J6" s="66"/>
      <c r="K6" s="24"/>
      <c r="L6" s="22"/>
      <c r="M6" s="22"/>
      <c r="N6" s="54"/>
      <c r="O6" s="54"/>
    </row>
    <row r="7" spans="1:15" ht="36.75" customHeight="1">
      <c r="A7" s="4" t="s">
        <v>2</v>
      </c>
      <c r="B7" s="25" t="s">
        <v>3</v>
      </c>
      <c r="C7" s="25" t="s">
        <v>4</v>
      </c>
      <c r="D7" s="25" t="s">
        <v>113</v>
      </c>
      <c r="E7" s="25" t="s">
        <v>104</v>
      </c>
      <c r="F7" s="25" t="s">
        <v>114</v>
      </c>
      <c r="G7" s="25" t="s">
        <v>115</v>
      </c>
      <c r="H7" s="26" t="s">
        <v>103</v>
      </c>
      <c r="I7" s="26" t="s">
        <v>116</v>
      </c>
      <c r="J7" s="27" t="s">
        <v>48</v>
      </c>
      <c r="K7" s="28" t="s">
        <v>52</v>
      </c>
      <c r="L7" s="22"/>
      <c r="M7" s="22"/>
      <c r="N7" s="55" t="s">
        <v>98</v>
      </c>
      <c r="O7" s="55" t="s">
        <v>99</v>
      </c>
    </row>
    <row r="8" spans="1:15" ht="18.75" customHeight="1">
      <c r="A8" s="5" t="s">
        <v>47</v>
      </c>
      <c r="B8" s="29" t="s">
        <v>1</v>
      </c>
      <c r="C8" s="30" t="s">
        <v>1</v>
      </c>
      <c r="D8" s="21">
        <f>D9+D16+D18+D21+D24+D28+D30+D32+D35</f>
        <v>14648.399999999998</v>
      </c>
      <c r="E8" s="21">
        <f>E9+E16+E18+E21+E24+E28+E30+E32+E35</f>
        <v>19491.000000000004</v>
      </c>
      <c r="F8" s="21">
        <f>F9+F16+F18+F21+F24+F28+F30+F32+F35</f>
        <v>16797.8</v>
      </c>
      <c r="G8" s="21">
        <f>G9+G16+G18+G21+G24+G28+G30+G32+G35</f>
        <v>9888.3</v>
      </c>
      <c r="H8" s="31">
        <f>G8/E8*100</f>
        <v>50.73264583653992</v>
      </c>
      <c r="I8" s="31">
        <f>G8/F8*100</f>
        <v>58.86663729774136</v>
      </c>
      <c r="J8" s="31">
        <f>G8/D8*100</f>
        <v>67.50430081101008</v>
      </c>
      <c r="K8" s="31">
        <f>G8/$G$8*100</f>
        <v>100</v>
      </c>
      <c r="L8" s="32">
        <f>F8-G8</f>
        <v>6909.5</v>
      </c>
      <c r="M8" s="32">
        <v>100</v>
      </c>
      <c r="N8" s="56">
        <f>F8-G8</f>
        <v>6909.5</v>
      </c>
      <c r="O8" s="56">
        <f>N8/$N$8*100</f>
        <v>100</v>
      </c>
    </row>
    <row r="9" spans="1:15" ht="13.5" outlineLevel="1">
      <c r="A9" s="5" t="s">
        <v>47</v>
      </c>
      <c r="B9" s="29" t="s">
        <v>5</v>
      </c>
      <c r="C9" s="30" t="s">
        <v>6</v>
      </c>
      <c r="D9" s="59">
        <v>3389.4</v>
      </c>
      <c r="E9" s="63">
        <v>5949</v>
      </c>
      <c r="F9" s="63">
        <v>4636.4</v>
      </c>
      <c r="G9" s="63">
        <v>3972.6</v>
      </c>
      <c r="H9" s="33">
        <f aca="true" t="shared" si="0" ref="H9:H36">G9/E9*100</f>
        <v>66.77760968229954</v>
      </c>
      <c r="I9" s="33">
        <f aca="true" t="shared" si="1" ref="I9:I36">G9/F9*100</f>
        <v>85.68285738935381</v>
      </c>
      <c r="J9" s="33">
        <f aca="true" t="shared" si="2" ref="J9:J36">G9/D9*100</f>
        <v>117.20658523632501</v>
      </c>
      <c r="K9" s="33">
        <f aca="true" t="shared" si="3" ref="K9:K36">G9/$G$8*100</f>
        <v>40.174751979612275</v>
      </c>
      <c r="L9" s="34">
        <f aca="true" t="shared" si="4" ref="L9:L36">F9-G9</f>
        <v>663.7999999999997</v>
      </c>
      <c r="M9" s="34">
        <f>L9/$L$8*100</f>
        <v>9.607062739706198</v>
      </c>
      <c r="N9" s="56">
        <f aca="true" t="shared" si="5" ref="N9:N36">F9-G9</f>
        <v>663.7999999999997</v>
      </c>
      <c r="O9" s="56">
        <f aca="true" t="shared" si="6" ref="O9:O36">N9/$N$8*100</f>
        <v>9.607062739706198</v>
      </c>
    </row>
    <row r="10" spans="1:15" ht="35.25" customHeight="1" outlineLevel="2">
      <c r="A10" s="6" t="s">
        <v>47</v>
      </c>
      <c r="B10" s="35" t="s">
        <v>7</v>
      </c>
      <c r="C10" s="36" t="s">
        <v>8</v>
      </c>
      <c r="D10" s="20">
        <v>52.7</v>
      </c>
      <c r="E10" s="19">
        <v>93.2</v>
      </c>
      <c r="F10" s="19">
        <v>80.1</v>
      </c>
      <c r="G10" s="19">
        <v>71.8</v>
      </c>
      <c r="H10" s="37">
        <f t="shared" si="0"/>
        <v>77.03862660944205</v>
      </c>
      <c r="I10" s="37">
        <f t="shared" si="1"/>
        <v>89.63795255930089</v>
      </c>
      <c r="J10" s="37">
        <f t="shared" si="2"/>
        <v>136.24288425047436</v>
      </c>
      <c r="K10" s="37">
        <f t="shared" si="3"/>
        <v>0.7261106560278309</v>
      </c>
      <c r="L10" s="38">
        <f t="shared" si="4"/>
        <v>8.299999999999997</v>
      </c>
      <c r="M10" s="38">
        <f aca="true" t="shared" si="7" ref="M10:M36">L10/$L$8*100</f>
        <v>0.1201244663144945</v>
      </c>
      <c r="N10" s="57">
        <f t="shared" si="5"/>
        <v>8.299999999999997</v>
      </c>
      <c r="O10" s="57">
        <f t="shared" si="6"/>
        <v>0.1201244663144945</v>
      </c>
    </row>
    <row r="11" spans="1:15" ht="33.75" customHeight="1" outlineLevel="2">
      <c r="A11" s="6" t="s">
        <v>47</v>
      </c>
      <c r="B11" s="35" t="s">
        <v>9</v>
      </c>
      <c r="C11" s="36" t="s">
        <v>10</v>
      </c>
      <c r="D11" s="20">
        <v>3088.3</v>
      </c>
      <c r="E11" s="19">
        <v>5219.1</v>
      </c>
      <c r="F11" s="19">
        <v>3994</v>
      </c>
      <c r="G11" s="19">
        <v>3348.3</v>
      </c>
      <c r="H11" s="37">
        <f t="shared" si="0"/>
        <v>64.15473932287176</v>
      </c>
      <c r="I11" s="37">
        <f t="shared" si="1"/>
        <v>83.83324987481222</v>
      </c>
      <c r="J11" s="37">
        <f t="shared" si="2"/>
        <v>108.41887122365054</v>
      </c>
      <c r="K11" s="37">
        <f t="shared" si="3"/>
        <v>33.861229938412066</v>
      </c>
      <c r="L11" s="38">
        <f t="shared" si="4"/>
        <v>645.6999999999998</v>
      </c>
      <c r="M11" s="38">
        <f t="shared" si="7"/>
        <v>9.345104566177</v>
      </c>
      <c r="N11" s="57">
        <f t="shared" si="5"/>
        <v>645.6999999999998</v>
      </c>
      <c r="O11" s="57">
        <f t="shared" si="6"/>
        <v>9.345104566177</v>
      </c>
    </row>
    <row r="12" spans="1:15" ht="34.5" customHeight="1" outlineLevel="2">
      <c r="A12" s="6" t="s">
        <v>47</v>
      </c>
      <c r="B12" s="35" t="s">
        <v>11</v>
      </c>
      <c r="C12" s="36" t="s">
        <v>12</v>
      </c>
      <c r="D12" s="20">
        <v>232.1</v>
      </c>
      <c r="E12" s="19">
        <v>319.1</v>
      </c>
      <c r="F12" s="19">
        <v>244.9</v>
      </c>
      <c r="G12" s="19">
        <v>244.9</v>
      </c>
      <c r="H12" s="37">
        <f t="shared" si="0"/>
        <v>76.7471012221874</v>
      </c>
      <c r="I12" s="37">
        <f t="shared" si="1"/>
        <v>100</v>
      </c>
      <c r="J12" s="37">
        <f t="shared" si="2"/>
        <v>105.5148642826368</v>
      </c>
      <c r="K12" s="37">
        <f t="shared" si="3"/>
        <v>2.4766643406854567</v>
      </c>
      <c r="L12" s="38">
        <f t="shared" si="4"/>
        <v>0</v>
      </c>
      <c r="M12" s="38">
        <f t="shared" si="7"/>
        <v>0</v>
      </c>
      <c r="N12" s="57">
        <f t="shared" si="5"/>
        <v>0</v>
      </c>
      <c r="O12" s="57">
        <f t="shared" si="6"/>
        <v>0</v>
      </c>
    </row>
    <row r="13" spans="1:15" ht="20.25" customHeight="1" outlineLevel="2">
      <c r="A13" s="6"/>
      <c r="B13" s="35" t="s">
        <v>111</v>
      </c>
      <c r="C13" s="36" t="s">
        <v>112</v>
      </c>
      <c r="D13" s="19">
        <v>0</v>
      </c>
      <c r="E13" s="19">
        <v>290</v>
      </c>
      <c r="F13" s="19">
        <v>290</v>
      </c>
      <c r="G13" s="19">
        <v>290</v>
      </c>
      <c r="H13" s="37">
        <f t="shared" si="0"/>
        <v>100</v>
      </c>
      <c r="I13" s="37">
        <f t="shared" si="1"/>
        <v>100</v>
      </c>
      <c r="J13" s="37" t="e">
        <f t="shared" si="2"/>
        <v>#DIV/0!</v>
      </c>
      <c r="K13" s="37">
        <f t="shared" si="3"/>
        <v>2.9327589171040525</v>
      </c>
      <c r="L13" s="38"/>
      <c r="M13" s="38"/>
      <c r="N13" s="57">
        <f t="shared" si="5"/>
        <v>0</v>
      </c>
      <c r="O13" s="57">
        <f t="shared" si="6"/>
        <v>0</v>
      </c>
    </row>
    <row r="14" spans="1:15" ht="13.5" outlineLevel="2">
      <c r="A14" s="6" t="s">
        <v>47</v>
      </c>
      <c r="B14" s="35" t="s">
        <v>13</v>
      </c>
      <c r="C14" s="36" t="s">
        <v>14</v>
      </c>
      <c r="D14" s="20">
        <v>0</v>
      </c>
      <c r="E14" s="19">
        <v>5</v>
      </c>
      <c r="F14" s="19">
        <v>5</v>
      </c>
      <c r="G14" s="19">
        <v>0</v>
      </c>
      <c r="H14" s="37">
        <f t="shared" si="0"/>
        <v>0</v>
      </c>
      <c r="I14" s="37">
        <f t="shared" si="1"/>
        <v>0</v>
      </c>
      <c r="J14" s="37" t="e">
        <f t="shared" si="2"/>
        <v>#DIV/0!</v>
      </c>
      <c r="K14" s="37">
        <f t="shared" si="3"/>
        <v>0</v>
      </c>
      <c r="L14" s="38">
        <f t="shared" si="4"/>
        <v>5</v>
      </c>
      <c r="M14" s="38">
        <f t="shared" si="7"/>
        <v>0.07236413633403285</v>
      </c>
      <c r="N14" s="57">
        <f t="shared" si="5"/>
        <v>5</v>
      </c>
      <c r="O14" s="57">
        <f t="shared" si="6"/>
        <v>0.07236413633403285</v>
      </c>
    </row>
    <row r="15" spans="1:15" ht="13.5" outlineLevel="2">
      <c r="A15" s="6" t="s">
        <v>47</v>
      </c>
      <c r="B15" s="35" t="s">
        <v>15</v>
      </c>
      <c r="C15" s="36" t="s">
        <v>16</v>
      </c>
      <c r="D15" s="20">
        <v>16.3</v>
      </c>
      <c r="E15" s="19">
        <v>22.6</v>
      </c>
      <c r="F15" s="19">
        <v>22.4</v>
      </c>
      <c r="G15" s="19">
        <v>17.7</v>
      </c>
      <c r="H15" s="37">
        <f t="shared" si="0"/>
        <v>78.31858407079645</v>
      </c>
      <c r="I15" s="37">
        <f t="shared" si="1"/>
        <v>79.01785714285714</v>
      </c>
      <c r="J15" s="37">
        <f t="shared" si="2"/>
        <v>108.58895705521472</v>
      </c>
      <c r="K15" s="37">
        <f t="shared" si="3"/>
        <v>0.17899942356117837</v>
      </c>
      <c r="L15" s="38">
        <f t="shared" si="4"/>
        <v>4.699999999999999</v>
      </c>
      <c r="M15" s="38">
        <f t="shared" si="7"/>
        <v>0.06802228815399088</v>
      </c>
      <c r="N15" s="57">
        <f t="shared" si="5"/>
        <v>4.699999999999999</v>
      </c>
      <c r="O15" s="57">
        <f t="shared" si="6"/>
        <v>0.06802228815399088</v>
      </c>
    </row>
    <row r="16" spans="1:15" ht="13.5" outlineLevel="1">
      <c r="A16" s="5" t="s">
        <v>47</v>
      </c>
      <c r="B16" s="29" t="s">
        <v>17</v>
      </c>
      <c r="C16" s="30" t="s">
        <v>18</v>
      </c>
      <c r="D16" s="59">
        <v>83.1</v>
      </c>
      <c r="E16" s="63">
        <v>137.1</v>
      </c>
      <c r="F16" s="63">
        <v>105.7</v>
      </c>
      <c r="G16" s="63">
        <v>91.2</v>
      </c>
      <c r="H16" s="33">
        <f t="shared" si="0"/>
        <v>66.52078774617068</v>
      </c>
      <c r="I16" s="33">
        <f t="shared" si="1"/>
        <v>86.28192999053927</v>
      </c>
      <c r="J16" s="33">
        <f t="shared" si="2"/>
        <v>109.74729241877257</v>
      </c>
      <c r="K16" s="33">
        <f t="shared" si="3"/>
        <v>0.922302114620309</v>
      </c>
      <c r="L16" s="34">
        <f t="shared" si="4"/>
        <v>14.5</v>
      </c>
      <c r="M16" s="34">
        <f t="shared" si="7"/>
        <v>0.20985599536869526</v>
      </c>
      <c r="N16" s="56">
        <f t="shared" si="5"/>
        <v>14.5</v>
      </c>
      <c r="O16" s="56">
        <f t="shared" si="6"/>
        <v>0.20985599536869526</v>
      </c>
    </row>
    <row r="17" spans="1:15" ht="13.5" outlineLevel="2">
      <c r="A17" s="6" t="s">
        <v>47</v>
      </c>
      <c r="B17" s="35" t="s">
        <v>19</v>
      </c>
      <c r="C17" s="36" t="s">
        <v>20</v>
      </c>
      <c r="D17" s="20">
        <v>83.1</v>
      </c>
      <c r="E17" s="19">
        <v>137.1</v>
      </c>
      <c r="F17" s="19">
        <v>105.7</v>
      </c>
      <c r="G17" s="19">
        <v>91.2</v>
      </c>
      <c r="H17" s="37">
        <f t="shared" si="0"/>
        <v>66.52078774617068</v>
      </c>
      <c r="I17" s="37">
        <f t="shared" si="1"/>
        <v>86.28192999053927</v>
      </c>
      <c r="J17" s="37">
        <f t="shared" si="2"/>
        <v>109.74729241877257</v>
      </c>
      <c r="K17" s="37">
        <f t="shared" si="3"/>
        <v>0.922302114620309</v>
      </c>
      <c r="L17" s="38">
        <f t="shared" si="4"/>
        <v>14.5</v>
      </c>
      <c r="M17" s="38">
        <f t="shared" si="7"/>
        <v>0.20985599536869526</v>
      </c>
      <c r="N17" s="57">
        <f t="shared" si="5"/>
        <v>14.5</v>
      </c>
      <c r="O17" s="57">
        <f t="shared" si="6"/>
        <v>0.20985599536869526</v>
      </c>
    </row>
    <row r="18" spans="1:15" ht="24" customHeight="1" outlineLevel="1">
      <c r="A18" s="5" t="s">
        <v>47</v>
      </c>
      <c r="B18" s="29" t="s">
        <v>21</v>
      </c>
      <c r="C18" s="30" t="s">
        <v>22</v>
      </c>
      <c r="D18" s="59">
        <v>161.9</v>
      </c>
      <c r="E18" s="63">
        <v>149.1</v>
      </c>
      <c r="F18" s="63">
        <v>139.1</v>
      </c>
      <c r="G18" s="63">
        <v>58.3</v>
      </c>
      <c r="H18" s="33">
        <f t="shared" si="0"/>
        <v>39.10127431254192</v>
      </c>
      <c r="I18" s="33">
        <f t="shared" si="1"/>
        <v>41.912293314162476</v>
      </c>
      <c r="J18" s="33">
        <f t="shared" si="2"/>
        <v>36.00988264360716</v>
      </c>
      <c r="K18" s="33">
        <f t="shared" si="3"/>
        <v>0.5895856719557456</v>
      </c>
      <c r="L18" s="34">
        <f t="shared" si="4"/>
        <v>80.8</v>
      </c>
      <c r="M18" s="34">
        <f t="shared" si="7"/>
        <v>1.1694044431579709</v>
      </c>
      <c r="N18" s="56">
        <f t="shared" si="5"/>
        <v>80.8</v>
      </c>
      <c r="O18" s="56">
        <f t="shared" si="6"/>
        <v>1.1694044431579709</v>
      </c>
    </row>
    <row r="19" spans="1:15" ht="17.25" customHeight="1" outlineLevel="2">
      <c r="A19" s="6" t="s">
        <v>47</v>
      </c>
      <c r="B19" s="39" t="s">
        <v>100</v>
      </c>
      <c r="C19" s="40" t="s">
        <v>101</v>
      </c>
      <c r="D19" s="20">
        <v>161.9</v>
      </c>
      <c r="E19" s="19">
        <v>148.1</v>
      </c>
      <c r="F19" s="19">
        <v>138.1</v>
      </c>
      <c r="G19" s="19">
        <v>58.3</v>
      </c>
      <c r="H19" s="37">
        <f t="shared" si="0"/>
        <v>39.36529372045915</v>
      </c>
      <c r="I19" s="37">
        <f t="shared" si="1"/>
        <v>42.21578566256336</v>
      </c>
      <c r="J19" s="37">
        <f t="shared" si="2"/>
        <v>36.00988264360716</v>
      </c>
      <c r="K19" s="37">
        <f t="shared" si="3"/>
        <v>0.5895856719557456</v>
      </c>
      <c r="L19" s="38">
        <f t="shared" si="4"/>
        <v>79.8</v>
      </c>
      <c r="M19" s="38">
        <f t="shared" si="7"/>
        <v>1.1549316158911642</v>
      </c>
      <c r="N19" s="57">
        <f t="shared" si="5"/>
        <v>79.8</v>
      </c>
      <c r="O19" s="57">
        <f t="shared" si="6"/>
        <v>1.1549316158911642</v>
      </c>
    </row>
    <row r="20" spans="1:15" ht="22.5" customHeight="1" outlineLevel="2">
      <c r="A20" s="7"/>
      <c r="B20" s="35" t="s">
        <v>86</v>
      </c>
      <c r="C20" s="36" t="s">
        <v>87</v>
      </c>
      <c r="D20" s="20">
        <v>0</v>
      </c>
      <c r="E20" s="19">
        <v>1</v>
      </c>
      <c r="F20" s="19">
        <v>1</v>
      </c>
      <c r="G20" s="19">
        <v>0</v>
      </c>
      <c r="H20" s="37">
        <f t="shared" si="0"/>
        <v>0</v>
      </c>
      <c r="I20" s="37">
        <f t="shared" si="1"/>
        <v>0</v>
      </c>
      <c r="J20" s="37" t="e">
        <f t="shared" si="2"/>
        <v>#DIV/0!</v>
      </c>
      <c r="K20" s="37">
        <f t="shared" si="3"/>
        <v>0</v>
      </c>
      <c r="L20" s="38">
        <f t="shared" si="4"/>
        <v>1</v>
      </c>
      <c r="M20" s="38">
        <f t="shared" si="7"/>
        <v>0.01447282726680657</v>
      </c>
      <c r="N20" s="57">
        <f t="shared" si="5"/>
        <v>1</v>
      </c>
      <c r="O20" s="57">
        <f t="shared" si="6"/>
        <v>0.01447282726680657</v>
      </c>
    </row>
    <row r="21" spans="1:15" ht="13.5" outlineLevel="1">
      <c r="A21" s="5" t="s">
        <v>47</v>
      </c>
      <c r="B21" s="29" t="s">
        <v>23</v>
      </c>
      <c r="C21" s="30" t="s">
        <v>24</v>
      </c>
      <c r="D21" s="59">
        <v>1101.4</v>
      </c>
      <c r="E21" s="63">
        <v>1302.8</v>
      </c>
      <c r="F21" s="63">
        <v>1302.8</v>
      </c>
      <c r="G21" s="63">
        <v>1027.6</v>
      </c>
      <c r="H21" s="33">
        <f t="shared" si="0"/>
        <v>78.87626650291679</v>
      </c>
      <c r="I21" s="33">
        <f t="shared" si="1"/>
        <v>78.87626650291679</v>
      </c>
      <c r="J21" s="33">
        <f t="shared" si="2"/>
        <v>93.29943708007988</v>
      </c>
      <c r="K21" s="33">
        <f t="shared" si="3"/>
        <v>10.392079528331461</v>
      </c>
      <c r="L21" s="34">
        <f t="shared" si="4"/>
        <v>275.20000000000005</v>
      </c>
      <c r="M21" s="34">
        <f t="shared" si="7"/>
        <v>3.9829220638251686</v>
      </c>
      <c r="N21" s="56">
        <f t="shared" si="5"/>
        <v>275.20000000000005</v>
      </c>
      <c r="O21" s="56">
        <f t="shared" si="6"/>
        <v>3.9829220638251686</v>
      </c>
    </row>
    <row r="22" spans="1:15" ht="13.5" outlineLevel="2">
      <c r="A22" s="6" t="s">
        <v>47</v>
      </c>
      <c r="B22" s="35" t="s">
        <v>25</v>
      </c>
      <c r="C22" s="36" t="s">
        <v>26</v>
      </c>
      <c r="D22" s="20">
        <v>1004.2</v>
      </c>
      <c r="E22" s="19">
        <v>1226.9</v>
      </c>
      <c r="F22" s="19">
        <v>1226.9</v>
      </c>
      <c r="G22" s="19">
        <v>1012.6</v>
      </c>
      <c r="H22" s="37">
        <f t="shared" si="0"/>
        <v>82.533213790855</v>
      </c>
      <c r="I22" s="37">
        <f t="shared" si="1"/>
        <v>82.533213790855</v>
      </c>
      <c r="J22" s="37">
        <f t="shared" si="2"/>
        <v>100.83648675562638</v>
      </c>
      <c r="K22" s="37">
        <f t="shared" si="3"/>
        <v>10.240385101584701</v>
      </c>
      <c r="L22" s="38">
        <f t="shared" si="4"/>
        <v>214.30000000000007</v>
      </c>
      <c r="M22" s="38">
        <f t="shared" si="7"/>
        <v>3.101526883276649</v>
      </c>
      <c r="N22" s="57">
        <f t="shared" si="5"/>
        <v>214.30000000000007</v>
      </c>
      <c r="O22" s="57">
        <f t="shared" si="6"/>
        <v>3.101526883276649</v>
      </c>
    </row>
    <row r="23" spans="1:15" ht="22.5" outlineLevel="2">
      <c r="A23" s="7"/>
      <c r="B23" s="41" t="s">
        <v>88</v>
      </c>
      <c r="C23" s="42" t="s">
        <v>89</v>
      </c>
      <c r="D23" s="20">
        <v>97.2</v>
      </c>
      <c r="E23" s="19">
        <v>75.9</v>
      </c>
      <c r="F23" s="19">
        <v>75.9</v>
      </c>
      <c r="G23" s="19">
        <v>15</v>
      </c>
      <c r="H23" s="37">
        <f t="shared" si="0"/>
        <v>19.76284584980237</v>
      </c>
      <c r="I23" s="37">
        <f t="shared" si="1"/>
        <v>19.76284584980237</v>
      </c>
      <c r="J23" s="37">
        <f t="shared" si="2"/>
        <v>15.432098765432098</v>
      </c>
      <c r="K23" s="37">
        <f t="shared" si="3"/>
        <v>0.1516944267467613</v>
      </c>
      <c r="L23" s="38">
        <f t="shared" si="4"/>
        <v>60.900000000000006</v>
      </c>
      <c r="M23" s="38">
        <f t="shared" si="7"/>
        <v>0.8813951805485202</v>
      </c>
      <c r="N23" s="57">
        <f t="shared" si="5"/>
        <v>60.900000000000006</v>
      </c>
      <c r="O23" s="57">
        <f t="shared" si="6"/>
        <v>0.8813951805485202</v>
      </c>
    </row>
    <row r="24" spans="1:15" ht="12" customHeight="1" outlineLevel="1">
      <c r="A24" s="5" t="s">
        <v>47</v>
      </c>
      <c r="B24" s="29" t="s">
        <v>27</v>
      </c>
      <c r="C24" s="30" t="s">
        <v>28</v>
      </c>
      <c r="D24" s="59">
        <v>7155</v>
      </c>
      <c r="E24" s="63">
        <v>6595.4</v>
      </c>
      <c r="F24" s="63">
        <v>6443.3</v>
      </c>
      <c r="G24" s="63">
        <v>1019.8</v>
      </c>
      <c r="H24" s="33">
        <f t="shared" si="0"/>
        <v>15.462291900415442</v>
      </c>
      <c r="I24" s="33">
        <f t="shared" si="1"/>
        <v>15.827293467633044</v>
      </c>
      <c r="J24" s="33">
        <f t="shared" si="2"/>
        <v>14.252969951083157</v>
      </c>
      <c r="K24" s="33">
        <f t="shared" si="3"/>
        <v>10.313198426423147</v>
      </c>
      <c r="L24" s="34">
        <f t="shared" si="4"/>
        <v>5423.5</v>
      </c>
      <c r="M24" s="34">
        <f t="shared" si="7"/>
        <v>78.49337868152544</v>
      </c>
      <c r="N24" s="56">
        <f t="shared" si="5"/>
        <v>5423.5</v>
      </c>
      <c r="O24" s="56">
        <f t="shared" si="6"/>
        <v>78.49337868152544</v>
      </c>
    </row>
    <row r="25" spans="1:15" ht="13.5" outlineLevel="2">
      <c r="A25" s="6" t="s">
        <v>47</v>
      </c>
      <c r="B25" s="35" t="s">
        <v>29</v>
      </c>
      <c r="C25" s="36" t="s">
        <v>30</v>
      </c>
      <c r="D25" s="20">
        <v>140.8</v>
      </c>
      <c r="E25" s="19">
        <v>201.2</v>
      </c>
      <c r="F25" s="19">
        <v>147.3</v>
      </c>
      <c r="G25" s="19">
        <v>110</v>
      </c>
      <c r="H25" s="37">
        <f t="shared" si="0"/>
        <v>54.67196819085487</v>
      </c>
      <c r="I25" s="37">
        <f t="shared" si="1"/>
        <v>74.67752885268159</v>
      </c>
      <c r="J25" s="37">
        <f t="shared" si="2"/>
        <v>78.12499999999999</v>
      </c>
      <c r="K25" s="37">
        <f t="shared" si="3"/>
        <v>1.1124257961429165</v>
      </c>
      <c r="L25" s="38">
        <f t="shared" si="4"/>
        <v>37.30000000000001</v>
      </c>
      <c r="M25" s="38">
        <f t="shared" si="7"/>
        <v>0.5398364570518853</v>
      </c>
      <c r="N25" s="57">
        <f t="shared" si="5"/>
        <v>37.30000000000001</v>
      </c>
      <c r="O25" s="57">
        <f t="shared" si="6"/>
        <v>0.5398364570518853</v>
      </c>
    </row>
    <row r="26" spans="1:15" ht="13.5" outlineLevel="2">
      <c r="A26" s="6" t="s">
        <v>47</v>
      </c>
      <c r="B26" s="35" t="s">
        <v>31</v>
      </c>
      <c r="C26" s="36" t="s">
        <v>32</v>
      </c>
      <c r="D26" s="20">
        <v>4776.8</v>
      </c>
      <c r="E26" s="19">
        <v>203.2</v>
      </c>
      <c r="F26" s="19">
        <v>202.7</v>
      </c>
      <c r="G26" s="19">
        <v>202.7</v>
      </c>
      <c r="H26" s="37">
        <f t="shared" si="0"/>
        <v>99.75393700787401</v>
      </c>
      <c r="I26" s="37">
        <f t="shared" si="1"/>
        <v>100</v>
      </c>
      <c r="J26" s="37">
        <f t="shared" si="2"/>
        <v>4.243426561714955</v>
      </c>
      <c r="K26" s="37">
        <f t="shared" si="3"/>
        <v>2.0498973534379012</v>
      </c>
      <c r="L26" s="38">
        <f t="shared" si="4"/>
        <v>0</v>
      </c>
      <c r="M26" s="38">
        <f t="shared" si="7"/>
        <v>0</v>
      </c>
      <c r="N26" s="57">
        <f t="shared" si="5"/>
        <v>0</v>
      </c>
      <c r="O26" s="57">
        <f t="shared" si="6"/>
        <v>0</v>
      </c>
    </row>
    <row r="27" spans="1:15" ht="13.5" outlineLevel="2">
      <c r="A27" s="6" t="s">
        <v>47</v>
      </c>
      <c r="B27" s="35" t="s">
        <v>33</v>
      </c>
      <c r="C27" s="36" t="s">
        <v>34</v>
      </c>
      <c r="D27" s="20">
        <v>2237.4</v>
      </c>
      <c r="E27" s="19">
        <v>6191</v>
      </c>
      <c r="F27" s="19">
        <v>6093.3</v>
      </c>
      <c r="G27" s="19">
        <v>707.2</v>
      </c>
      <c r="H27" s="37">
        <f t="shared" si="0"/>
        <v>11.423033435632371</v>
      </c>
      <c r="I27" s="37">
        <f t="shared" si="1"/>
        <v>11.606190405855612</v>
      </c>
      <c r="J27" s="37">
        <f t="shared" si="2"/>
        <v>31.608116563868776</v>
      </c>
      <c r="K27" s="37">
        <f t="shared" si="3"/>
        <v>7.151886573020641</v>
      </c>
      <c r="L27" s="38">
        <f t="shared" si="4"/>
        <v>5386.1</v>
      </c>
      <c r="M27" s="38">
        <f t="shared" si="7"/>
        <v>77.95209494174688</v>
      </c>
      <c r="N27" s="57">
        <f t="shared" si="5"/>
        <v>5386.1</v>
      </c>
      <c r="O27" s="57">
        <f t="shared" si="6"/>
        <v>77.95209494174688</v>
      </c>
    </row>
    <row r="28" spans="1:15" ht="13.5" outlineLevel="1">
      <c r="A28" s="5" t="s">
        <v>47</v>
      </c>
      <c r="B28" s="29" t="s">
        <v>35</v>
      </c>
      <c r="C28" s="30" t="s">
        <v>36</v>
      </c>
      <c r="D28" s="59">
        <v>43.1</v>
      </c>
      <c r="E28" s="63">
        <v>58.5</v>
      </c>
      <c r="F28" s="63">
        <v>51.8</v>
      </c>
      <c r="G28" s="63">
        <v>23.3</v>
      </c>
      <c r="H28" s="33">
        <f t="shared" si="0"/>
        <v>39.82905982905983</v>
      </c>
      <c r="I28" s="33">
        <f t="shared" si="1"/>
        <v>44.980694980694985</v>
      </c>
      <c r="J28" s="33">
        <f t="shared" si="2"/>
        <v>54.060324825986086</v>
      </c>
      <c r="K28" s="33">
        <f t="shared" si="3"/>
        <v>0.23563200954663596</v>
      </c>
      <c r="L28" s="34">
        <f t="shared" si="4"/>
        <v>28.499999999999996</v>
      </c>
      <c r="M28" s="34">
        <f t="shared" si="7"/>
        <v>0.41247557710398725</v>
      </c>
      <c r="N28" s="56">
        <f t="shared" si="5"/>
        <v>28.499999999999996</v>
      </c>
      <c r="O28" s="58">
        <f t="shared" si="6"/>
        <v>0.41247557710398725</v>
      </c>
    </row>
    <row r="29" spans="1:15" ht="13.5" outlineLevel="2">
      <c r="A29" s="6" t="s">
        <v>47</v>
      </c>
      <c r="B29" s="35" t="s">
        <v>37</v>
      </c>
      <c r="C29" s="36" t="s">
        <v>38</v>
      </c>
      <c r="D29" s="20">
        <v>43.1</v>
      </c>
      <c r="E29" s="19">
        <v>58.5</v>
      </c>
      <c r="F29" s="19">
        <v>51.8</v>
      </c>
      <c r="G29" s="19">
        <v>23.3</v>
      </c>
      <c r="H29" s="37">
        <f t="shared" si="0"/>
        <v>39.82905982905983</v>
      </c>
      <c r="I29" s="37">
        <f t="shared" si="1"/>
        <v>44.980694980694985</v>
      </c>
      <c r="J29" s="37">
        <f t="shared" si="2"/>
        <v>54.060324825986086</v>
      </c>
      <c r="K29" s="37">
        <f t="shared" si="3"/>
        <v>0.23563200954663596</v>
      </c>
      <c r="L29" s="38">
        <f t="shared" si="4"/>
        <v>28.499999999999996</v>
      </c>
      <c r="M29" s="38">
        <f t="shared" si="7"/>
        <v>0.41247557710398725</v>
      </c>
      <c r="N29" s="57">
        <f t="shared" si="5"/>
        <v>28.499999999999996</v>
      </c>
      <c r="O29" s="57">
        <f t="shared" si="6"/>
        <v>0.41247557710398725</v>
      </c>
    </row>
    <row r="30" spans="1:15" ht="12.75" customHeight="1" outlineLevel="1">
      <c r="A30" s="5" t="s">
        <v>47</v>
      </c>
      <c r="B30" s="29" t="s">
        <v>39</v>
      </c>
      <c r="C30" s="30" t="s">
        <v>40</v>
      </c>
      <c r="D30" s="59">
        <v>2426.7</v>
      </c>
      <c r="E30" s="63">
        <v>4910.4</v>
      </c>
      <c r="F30" s="63">
        <v>3826.9</v>
      </c>
      <c r="G30" s="63">
        <v>3406</v>
      </c>
      <c r="H30" s="33">
        <f t="shared" si="0"/>
        <v>69.36298468556534</v>
      </c>
      <c r="I30" s="33">
        <f t="shared" si="1"/>
        <v>89.0015417178395</v>
      </c>
      <c r="J30" s="33">
        <f t="shared" si="2"/>
        <v>140.35521490089423</v>
      </c>
      <c r="K30" s="33">
        <f t="shared" si="3"/>
        <v>34.44474783329794</v>
      </c>
      <c r="L30" s="34">
        <f t="shared" si="4"/>
        <v>420.9000000000001</v>
      </c>
      <c r="M30" s="34">
        <f t="shared" si="7"/>
        <v>6.091612996598887</v>
      </c>
      <c r="N30" s="56">
        <f t="shared" si="5"/>
        <v>420.9000000000001</v>
      </c>
      <c r="O30" s="56">
        <f t="shared" si="6"/>
        <v>6.091612996598887</v>
      </c>
    </row>
    <row r="31" spans="1:15" ht="13.5" outlineLevel="2">
      <c r="A31" s="6" t="s">
        <v>47</v>
      </c>
      <c r="B31" s="35" t="s">
        <v>41</v>
      </c>
      <c r="C31" s="36" t="s">
        <v>42</v>
      </c>
      <c r="D31" s="20">
        <v>2426.7</v>
      </c>
      <c r="E31" s="19">
        <v>4909.4</v>
      </c>
      <c r="F31" s="19">
        <v>3826.9</v>
      </c>
      <c r="G31" s="19">
        <v>3406</v>
      </c>
      <c r="H31" s="43">
        <f t="shared" si="0"/>
        <v>69.37711329286675</v>
      </c>
      <c r="I31" s="43">
        <f t="shared" si="1"/>
        <v>89.0015417178395</v>
      </c>
      <c r="J31" s="43">
        <f t="shared" si="2"/>
        <v>140.35521490089423</v>
      </c>
      <c r="K31" s="43">
        <f t="shared" si="3"/>
        <v>34.44474783329794</v>
      </c>
      <c r="L31" s="44">
        <f t="shared" si="4"/>
        <v>420.9000000000001</v>
      </c>
      <c r="M31" s="44">
        <f t="shared" si="7"/>
        <v>6.091612996598887</v>
      </c>
      <c r="N31" s="57">
        <f t="shared" si="5"/>
        <v>420.9000000000001</v>
      </c>
      <c r="O31" s="57">
        <f t="shared" si="6"/>
        <v>6.091612996598887</v>
      </c>
    </row>
    <row r="32" spans="1:15" ht="13.5" outlineLevel="2">
      <c r="A32" s="7"/>
      <c r="B32" s="45" t="s">
        <v>90</v>
      </c>
      <c r="C32" s="46" t="s">
        <v>91</v>
      </c>
      <c r="D32" s="59">
        <v>287.8</v>
      </c>
      <c r="E32" s="63">
        <v>387.7</v>
      </c>
      <c r="F32" s="63">
        <v>290.8</v>
      </c>
      <c r="G32" s="63">
        <v>289.5</v>
      </c>
      <c r="H32" s="47">
        <f t="shared" si="0"/>
        <v>74.671137477431</v>
      </c>
      <c r="I32" s="47">
        <f t="shared" si="1"/>
        <v>99.55295735900962</v>
      </c>
      <c r="J32" s="47">
        <f t="shared" si="2"/>
        <v>100.59068797776234</v>
      </c>
      <c r="K32" s="47">
        <f t="shared" si="3"/>
        <v>2.9277024362124937</v>
      </c>
      <c r="L32" s="48">
        <f t="shared" si="4"/>
        <v>1.3000000000000114</v>
      </c>
      <c r="M32" s="48">
        <f t="shared" si="7"/>
        <v>0.018814675446848707</v>
      </c>
      <c r="N32" s="56">
        <f t="shared" si="5"/>
        <v>1.3000000000000114</v>
      </c>
      <c r="O32" s="56">
        <f t="shared" si="6"/>
        <v>0.018814675446848707</v>
      </c>
    </row>
    <row r="33" spans="1:15" ht="13.5" outlineLevel="2">
      <c r="A33" s="7"/>
      <c r="B33" s="41" t="s">
        <v>92</v>
      </c>
      <c r="C33" s="42" t="s">
        <v>93</v>
      </c>
      <c r="D33" s="20">
        <v>277.8</v>
      </c>
      <c r="E33" s="19">
        <v>387.7</v>
      </c>
      <c r="F33" s="19">
        <v>290.8</v>
      </c>
      <c r="G33" s="19">
        <v>289.5</v>
      </c>
      <c r="H33" s="49">
        <f t="shared" si="0"/>
        <v>74.671137477431</v>
      </c>
      <c r="I33" s="49">
        <f t="shared" si="1"/>
        <v>99.55295735900962</v>
      </c>
      <c r="J33" s="49">
        <f t="shared" si="2"/>
        <v>104.21166306695464</v>
      </c>
      <c r="K33" s="49">
        <f t="shared" si="3"/>
        <v>2.9277024362124937</v>
      </c>
      <c r="L33" s="50">
        <f t="shared" si="4"/>
        <v>1.3000000000000114</v>
      </c>
      <c r="M33" s="50">
        <f t="shared" si="7"/>
        <v>0.018814675446848707</v>
      </c>
      <c r="N33" s="57">
        <f t="shared" si="5"/>
        <v>1.3000000000000114</v>
      </c>
      <c r="O33" s="57">
        <f t="shared" si="6"/>
        <v>0.018814675446848707</v>
      </c>
    </row>
    <row r="34" spans="1:15" ht="13.5" outlineLevel="2">
      <c r="A34" s="7"/>
      <c r="B34" s="60" t="s">
        <v>118</v>
      </c>
      <c r="C34" s="61" t="s">
        <v>119</v>
      </c>
      <c r="D34" s="62">
        <v>10</v>
      </c>
      <c r="E34" s="64">
        <v>0</v>
      </c>
      <c r="F34" s="64">
        <v>0</v>
      </c>
      <c r="G34" s="64">
        <v>0</v>
      </c>
      <c r="H34" s="49" t="e">
        <f>G34/E34*100</f>
        <v>#DIV/0!</v>
      </c>
      <c r="I34" s="49" t="e">
        <f>G34/F34*100</f>
        <v>#DIV/0!</v>
      </c>
      <c r="J34" s="49">
        <f>G34/D34*100</f>
        <v>0</v>
      </c>
      <c r="K34" s="49">
        <f>G34/$G$8*100</f>
        <v>0</v>
      </c>
      <c r="L34" s="50">
        <f>F34-G34</f>
        <v>0</v>
      </c>
      <c r="M34" s="50">
        <f>L34/$L$8*100</f>
        <v>0</v>
      </c>
      <c r="N34" s="57">
        <f>F34-G34</f>
        <v>0</v>
      </c>
      <c r="O34" s="57">
        <f>N34/$N$8*100</f>
        <v>0</v>
      </c>
    </row>
    <row r="35" spans="1:15" ht="21.75" customHeight="1" outlineLevel="1">
      <c r="A35" s="5" t="s">
        <v>47</v>
      </c>
      <c r="B35" s="29" t="s">
        <v>43</v>
      </c>
      <c r="C35" s="30" t="s">
        <v>44</v>
      </c>
      <c r="D35" s="63">
        <v>0</v>
      </c>
      <c r="E35" s="63">
        <v>1</v>
      </c>
      <c r="F35" s="63">
        <v>1</v>
      </c>
      <c r="G35" s="63">
        <v>0</v>
      </c>
      <c r="H35" s="33">
        <f t="shared" si="0"/>
        <v>0</v>
      </c>
      <c r="I35" s="33">
        <f t="shared" si="1"/>
        <v>0</v>
      </c>
      <c r="J35" s="33" t="e">
        <f t="shared" si="2"/>
        <v>#DIV/0!</v>
      </c>
      <c r="K35" s="33">
        <f t="shared" si="3"/>
        <v>0</v>
      </c>
      <c r="L35" s="34">
        <f t="shared" si="4"/>
        <v>1</v>
      </c>
      <c r="M35" s="34">
        <f t="shared" si="7"/>
        <v>0.01447282726680657</v>
      </c>
      <c r="N35" s="56">
        <f t="shared" si="5"/>
        <v>1</v>
      </c>
      <c r="O35" s="56">
        <f t="shared" si="6"/>
        <v>0.01447282726680657</v>
      </c>
    </row>
    <row r="36" spans="1:15" ht="21" customHeight="1" outlineLevel="2">
      <c r="A36" s="6" t="s">
        <v>47</v>
      </c>
      <c r="B36" s="35" t="s">
        <v>45</v>
      </c>
      <c r="C36" s="36" t="s">
        <v>46</v>
      </c>
      <c r="D36" s="19">
        <v>0</v>
      </c>
      <c r="E36" s="19">
        <v>1</v>
      </c>
      <c r="F36" s="19">
        <v>1</v>
      </c>
      <c r="G36" s="19">
        <v>0</v>
      </c>
      <c r="H36" s="37">
        <f t="shared" si="0"/>
        <v>0</v>
      </c>
      <c r="I36" s="37">
        <f t="shared" si="1"/>
        <v>0</v>
      </c>
      <c r="J36" s="37" t="e">
        <f t="shared" si="2"/>
        <v>#DIV/0!</v>
      </c>
      <c r="K36" s="37">
        <f t="shared" si="3"/>
        <v>0</v>
      </c>
      <c r="L36" s="38">
        <f t="shared" si="4"/>
        <v>1</v>
      </c>
      <c r="M36" s="38">
        <f t="shared" si="7"/>
        <v>0.01447282726680657</v>
      </c>
      <c r="N36" s="57">
        <f t="shared" si="5"/>
        <v>1</v>
      </c>
      <c r="O36" s="57">
        <f t="shared" si="6"/>
        <v>0.01447282726680657</v>
      </c>
    </row>
    <row r="37" ht="42.75" customHeight="1">
      <c r="A37" s="2"/>
    </row>
  </sheetData>
  <sheetProtection/>
  <autoFilter ref="A7:M36"/>
  <mergeCells count="3">
    <mergeCell ref="H6:J6"/>
    <mergeCell ref="B3:K3"/>
    <mergeCell ref="B4:K4"/>
  </mergeCells>
  <printOptions/>
  <pageMargins left="0.4724409448818898" right="0.15748031496062992" top="0.15748031496062992" bottom="0.1968503937007874" header="0.15748031496062992" footer="0.15748031496062992"/>
  <pageSetup firstPageNumber="1" useFirstPageNumber="1"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B4">
      <selection activeCell="C26" sqref="C26"/>
    </sheetView>
  </sheetViews>
  <sheetFormatPr defaultColWidth="9.140625" defaultRowHeight="12.75"/>
  <cols>
    <col min="1" max="1" width="9.421875" style="1" hidden="1" customWidth="1"/>
    <col min="2" max="2" width="6.7109375" style="1" customWidth="1"/>
    <col min="3" max="3" width="33.57421875" style="1" customWidth="1"/>
    <col min="4" max="4" width="12.28125" style="1" customWidth="1"/>
    <col min="5" max="5" width="11.8515625" style="1" customWidth="1"/>
    <col min="6" max="6" width="11.7109375" style="1" customWidth="1"/>
    <col min="7" max="7" width="12.00390625" style="1" customWidth="1"/>
    <col min="8" max="8" width="9.421875" style="1" customWidth="1"/>
    <col min="9" max="9" width="12.28125" style="1" customWidth="1"/>
    <col min="10" max="10" width="12.140625" style="1" customWidth="1"/>
    <col min="11" max="11" width="9.8515625" style="1" customWidth="1"/>
    <col min="12" max="16384" width="9.140625" style="1" customWidth="1"/>
  </cols>
  <sheetData>
    <row r="1" spans="1:11" s="11" customFormat="1" ht="12.75">
      <c r="A1" s="15"/>
      <c r="B1" s="10"/>
      <c r="C1" s="10"/>
      <c r="D1" s="10"/>
      <c r="E1" s="10"/>
      <c r="F1" s="10"/>
      <c r="G1" s="10"/>
      <c r="H1" s="10"/>
      <c r="I1" s="10"/>
      <c r="J1" s="10"/>
      <c r="K1" s="23" t="s">
        <v>82</v>
      </c>
    </row>
    <row r="2" spans="1:11" s="13" customFormat="1" ht="18" customHeight="1">
      <c r="A2" s="11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2:11" s="13" customFormat="1" ht="12.75">
      <c r="B3" s="67" t="s">
        <v>83</v>
      </c>
      <c r="C3" s="68"/>
      <c r="D3" s="68"/>
      <c r="E3" s="68"/>
      <c r="F3" s="68"/>
      <c r="G3" s="68"/>
      <c r="H3" s="68"/>
      <c r="I3" s="68"/>
      <c r="J3" s="68"/>
      <c r="K3" s="68"/>
    </row>
    <row r="4" spans="1:11" s="14" customFormat="1" ht="18.75" customHeight="1">
      <c r="A4" s="13"/>
      <c r="B4" s="69" t="s">
        <v>117</v>
      </c>
      <c r="C4" s="69"/>
      <c r="D4" s="69"/>
      <c r="E4" s="69"/>
      <c r="F4" s="69"/>
      <c r="G4" s="69"/>
      <c r="H4" s="69"/>
      <c r="I4" s="69"/>
      <c r="J4" s="69"/>
      <c r="K4" s="69"/>
    </row>
    <row r="5" spans="1:11" s="11" customFormat="1" ht="17.2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23" t="s">
        <v>50</v>
      </c>
    </row>
    <row r="6" spans="2:11" ht="12.75" customHeight="1">
      <c r="B6" s="24"/>
      <c r="C6" s="51"/>
      <c r="D6" s="24"/>
      <c r="E6" s="24"/>
      <c r="F6" s="24"/>
      <c r="G6" s="24"/>
      <c r="H6" s="70" t="s">
        <v>49</v>
      </c>
      <c r="I6" s="71"/>
      <c r="J6" s="72"/>
      <c r="K6" s="24"/>
    </row>
    <row r="7" spans="2:11" ht="31.5">
      <c r="B7" s="25" t="s">
        <v>54</v>
      </c>
      <c r="C7" s="52" t="s">
        <v>55</v>
      </c>
      <c r="D7" s="25" t="s">
        <v>113</v>
      </c>
      <c r="E7" s="25" t="s">
        <v>102</v>
      </c>
      <c r="F7" s="25" t="s">
        <v>114</v>
      </c>
      <c r="G7" s="25" t="s">
        <v>115</v>
      </c>
      <c r="H7" s="26" t="s">
        <v>103</v>
      </c>
      <c r="I7" s="26" t="s">
        <v>116</v>
      </c>
      <c r="J7" s="27" t="s">
        <v>48</v>
      </c>
      <c r="K7" s="28" t="s">
        <v>52</v>
      </c>
    </row>
    <row r="8" spans="2:11" ht="12.75">
      <c r="B8" s="17" t="s">
        <v>1</v>
      </c>
      <c r="C8" s="18" t="s">
        <v>1</v>
      </c>
      <c r="D8" s="21">
        <f>SUM(D9:D28)</f>
        <v>14648.400000000001</v>
      </c>
      <c r="E8" s="21">
        <f>SUM(E9:E28)</f>
        <v>19491.017000000003</v>
      </c>
      <c r="F8" s="21">
        <f>SUM(F9:F28)</f>
        <v>16797.799999999996</v>
      </c>
      <c r="G8" s="21">
        <f>SUM(G9:G28)</f>
        <v>9888.3</v>
      </c>
      <c r="H8" s="33">
        <f>G8/E8*100</f>
        <v>50.73260158769549</v>
      </c>
      <c r="I8" s="33">
        <f>G8/F8*100</f>
        <v>58.866637297741384</v>
      </c>
      <c r="J8" s="33">
        <f>G8/D8*100</f>
        <v>67.50430081101007</v>
      </c>
      <c r="K8" s="33">
        <f>G8/$G$8*100</f>
        <v>100</v>
      </c>
    </row>
    <row r="9" spans="1:11" ht="12.75">
      <c r="A9" s="8" t="s">
        <v>56</v>
      </c>
      <c r="B9" s="35" t="s">
        <v>56</v>
      </c>
      <c r="C9" s="36" t="s">
        <v>57</v>
      </c>
      <c r="D9" s="19">
        <v>3147.7</v>
      </c>
      <c r="E9" s="19">
        <v>5495.217</v>
      </c>
      <c r="F9" s="19">
        <v>4031.3</v>
      </c>
      <c r="G9" s="19">
        <v>3465.2</v>
      </c>
      <c r="H9" s="37">
        <f aca="true" t="shared" si="0" ref="H9:H28">G9/E9*100</f>
        <v>63.05847430592822</v>
      </c>
      <c r="I9" s="37">
        <f aca="true" t="shared" si="1" ref="I9:I28">G9/F9*100</f>
        <v>85.95738347431349</v>
      </c>
      <c r="J9" s="37">
        <f aca="true" t="shared" si="2" ref="J9:J28">G9/D9*100</f>
        <v>110.08672999332848</v>
      </c>
      <c r="K9" s="37">
        <f aca="true" t="shared" si="3" ref="K9:K28">G9/$G$8*100</f>
        <v>35.04343517085849</v>
      </c>
    </row>
    <row r="10" spans="1:11" ht="12.75">
      <c r="A10" s="8" t="s">
        <v>58</v>
      </c>
      <c r="B10" s="35" t="s">
        <v>58</v>
      </c>
      <c r="C10" s="36" t="s">
        <v>59</v>
      </c>
      <c r="D10" s="19">
        <v>45.2</v>
      </c>
      <c r="E10" s="19">
        <v>112.5</v>
      </c>
      <c r="F10" s="19">
        <v>84.4</v>
      </c>
      <c r="G10" s="19">
        <v>60.7</v>
      </c>
      <c r="H10" s="37">
        <f t="shared" si="0"/>
        <v>53.955555555555556</v>
      </c>
      <c r="I10" s="37">
        <f t="shared" si="1"/>
        <v>71.91943127962085</v>
      </c>
      <c r="J10" s="37">
        <f t="shared" si="2"/>
        <v>134.2920353982301</v>
      </c>
      <c r="K10" s="37">
        <f t="shared" si="3"/>
        <v>0.6138567802352276</v>
      </c>
    </row>
    <row r="11" spans="1:11" ht="12.75">
      <c r="A11" s="8" t="s">
        <v>60</v>
      </c>
      <c r="B11" s="35" t="s">
        <v>60</v>
      </c>
      <c r="C11" s="36" t="s">
        <v>61</v>
      </c>
      <c r="D11" s="19">
        <v>893.2</v>
      </c>
      <c r="E11" s="19">
        <v>1653.8</v>
      </c>
      <c r="F11" s="19">
        <v>1212.1</v>
      </c>
      <c r="G11" s="19">
        <v>1006.6</v>
      </c>
      <c r="H11" s="37">
        <f t="shared" si="0"/>
        <v>60.865884629338495</v>
      </c>
      <c r="I11" s="37">
        <f t="shared" si="1"/>
        <v>83.04595330418283</v>
      </c>
      <c r="J11" s="37">
        <f t="shared" si="2"/>
        <v>112.69592476489028</v>
      </c>
      <c r="K11" s="37">
        <f t="shared" si="3"/>
        <v>10.179707330885998</v>
      </c>
    </row>
    <row r="12" spans="1:11" ht="12.75">
      <c r="A12" s="8" t="s">
        <v>62</v>
      </c>
      <c r="B12" s="35" t="s">
        <v>62</v>
      </c>
      <c r="C12" s="36" t="s">
        <v>63</v>
      </c>
      <c r="D12" s="19">
        <v>76.7</v>
      </c>
      <c r="E12" s="19">
        <v>117.4</v>
      </c>
      <c r="F12" s="19">
        <v>87.8</v>
      </c>
      <c r="G12" s="19">
        <v>77.7</v>
      </c>
      <c r="H12" s="37">
        <f t="shared" si="0"/>
        <v>66.1839863713799</v>
      </c>
      <c r="I12" s="37">
        <f t="shared" si="1"/>
        <v>88.49658314350798</v>
      </c>
      <c r="J12" s="37">
        <f t="shared" si="2"/>
        <v>101.30378096479791</v>
      </c>
      <c r="K12" s="37">
        <f t="shared" si="3"/>
        <v>0.7857771305482238</v>
      </c>
    </row>
    <row r="13" spans="1:11" ht="12.75">
      <c r="A13" s="8" t="s">
        <v>64</v>
      </c>
      <c r="B13" s="35" t="s">
        <v>64</v>
      </c>
      <c r="C13" s="36" t="s">
        <v>65</v>
      </c>
      <c r="D13" s="19">
        <v>2</v>
      </c>
      <c r="E13" s="19">
        <v>0</v>
      </c>
      <c r="F13" s="19">
        <v>0</v>
      </c>
      <c r="G13" s="19">
        <v>0</v>
      </c>
      <c r="H13" s="37" t="e">
        <f t="shared" si="0"/>
        <v>#DIV/0!</v>
      </c>
      <c r="I13" s="37" t="e">
        <f t="shared" si="1"/>
        <v>#DIV/0!</v>
      </c>
      <c r="J13" s="37">
        <f t="shared" si="2"/>
        <v>0</v>
      </c>
      <c r="K13" s="37">
        <f t="shared" si="3"/>
        <v>0</v>
      </c>
    </row>
    <row r="14" spans="1:11" ht="17.25" customHeight="1">
      <c r="A14" s="8" t="s">
        <v>66</v>
      </c>
      <c r="B14" s="35" t="s">
        <v>66</v>
      </c>
      <c r="C14" s="36" t="s">
        <v>67</v>
      </c>
      <c r="D14" s="19">
        <v>561.7</v>
      </c>
      <c r="E14" s="19">
        <v>909.2</v>
      </c>
      <c r="F14" s="19">
        <v>666</v>
      </c>
      <c r="G14" s="19">
        <v>526.4</v>
      </c>
      <c r="H14" s="37">
        <f t="shared" si="0"/>
        <v>57.89705235371755</v>
      </c>
      <c r="I14" s="37">
        <f t="shared" si="1"/>
        <v>79.03903903903904</v>
      </c>
      <c r="J14" s="37">
        <f t="shared" si="2"/>
        <v>93.71550649813067</v>
      </c>
      <c r="K14" s="37">
        <f t="shared" si="3"/>
        <v>5.323463082633011</v>
      </c>
    </row>
    <row r="15" spans="1:11" ht="12.75" hidden="1">
      <c r="A15" s="8" t="s">
        <v>68</v>
      </c>
      <c r="B15" s="35" t="s">
        <v>84</v>
      </c>
      <c r="C15" s="36" t="s">
        <v>85</v>
      </c>
      <c r="D15" s="19">
        <v>0</v>
      </c>
      <c r="E15" s="19">
        <v>0</v>
      </c>
      <c r="F15" s="19">
        <v>0</v>
      </c>
      <c r="G15" s="19">
        <v>0</v>
      </c>
      <c r="H15" s="37" t="e">
        <f t="shared" si="0"/>
        <v>#DIV/0!</v>
      </c>
      <c r="I15" s="37" t="e">
        <f t="shared" si="1"/>
        <v>#DIV/0!</v>
      </c>
      <c r="J15" s="37" t="e">
        <f t="shared" si="2"/>
        <v>#DIV/0!</v>
      </c>
      <c r="K15" s="37">
        <f t="shared" si="3"/>
        <v>0</v>
      </c>
    </row>
    <row r="16" spans="1:11" ht="12.75">
      <c r="A16" s="8" t="s">
        <v>70</v>
      </c>
      <c r="B16" s="35" t="s">
        <v>68</v>
      </c>
      <c r="C16" s="36" t="s">
        <v>69</v>
      </c>
      <c r="D16" s="19">
        <v>3588</v>
      </c>
      <c r="E16" s="19">
        <v>8462.1</v>
      </c>
      <c r="F16" s="19">
        <v>8275.5</v>
      </c>
      <c r="G16" s="19">
        <v>2632.5</v>
      </c>
      <c r="H16" s="37">
        <f t="shared" si="0"/>
        <v>31.109299110149962</v>
      </c>
      <c r="I16" s="37">
        <f t="shared" si="1"/>
        <v>31.810766721044047</v>
      </c>
      <c r="J16" s="37">
        <f t="shared" si="2"/>
        <v>73.36956521739131</v>
      </c>
      <c r="K16" s="37">
        <f t="shared" si="3"/>
        <v>26.622371894056613</v>
      </c>
    </row>
    <row r="17" spans="1:11" ht="12.75">
      <c r="A17" s="8" t="s">
        <v>72</v>
      </c>
      <c r="B17" s="35" t="s">
        <v>70</v>
      </c>
      <c r="C17" s="36" t="s">
        <v>71</v>
      </c>
      <c r="D17" s="19">
        <v>895.3</v>
      </c>
      <c r="E17" s="19">
        <v>965.7</v>
      </c>
      <c r="F17" s="19">
        <v>874.4</v>
      </c>
      <c r="G17" s="19">
        <v>664.9</v>
      </c>
      <c r="H17" s="37">
        <f t="shared" si="0"/>
        <v>68.85161023092057</v>
      </c>
      <c r="I17" s="37">
        <f t="shared" si="1"/>
        <v>76.04071363220494</v>
      </c>
      <c r="J17" s="37">
        <f t="shared" si="2"/>
        <v>74.26560929297442</v>
      </c>
      <c r="K17" s="37">
        <f t="shared" si="3"/>
        <v>6.724108289594774</v>
      </c>
    </row>
    <row r="18" spans="1:11" ht="12.75">
      <c r="A18" s="8" t="s">
        <v>74</v>
      </c>
      <c r="B18" s="35" t="s">
        <v>72</v>
      </c>
      <c r="C18" s="36" t="s">
        <v>73</v>
      </c>
      <c r="D18" s="19">
        <v>0</v>
      </c>
      <c r="E18" s="19">
        <v>1</v>
      </c>
      <c r="F18" s="19">
        <v>1</v>
      </c>
      <c r="G18" s="19">
        <v>0</v>
      </c>
      <c r="H18" s="37">
        <f t="shared" si="0"/>
        <v>0</v>
      </c>
      <c r="I18" s="37">
        <f t="shared" si="1"/>
        <v>0</v>
      </c>
      <c r="J18" s="37" t="e">
        <f t="shared" si="2"/>
        <v>#DIV/0!</v>
      </c>
      <c r="K18" s="37">
        <f t="shared" si="3"/>
        <v>0</v>
      </c>
    </row>
    <row r="19" spans="1:11" ht="25.5">
      <c r="A19" s="8" t="s">
        <v>78</v>
      </c>
      <c r="B19" s="35" t="s">
        <v>74</v>
      </c>
      <c r="C19" s="36" t="s">
        <v>75</v>
      </c>
      <c r="D19" s="19">
        <v>273.7</v>
      </c>
      <c r="E19" s="19">
        <v>372</v>
      </c>
      <c r="F19" s="19">
        <v>287.8</v>
      </c>
      <c r="G19" s="19">
        <v>287.8</v>
      </c>
      <c r="H19" s="37">
        <f t="shared" si="0"/>
        <v>77.36559139784947</v>
      </c>
      <c r="I19" s="37">
        <f t="shared" si="1"/>
        <v>100</v>
      </c>
      <c r="J19" s="37">
        <f t="shared" si="2"/>
        <v>105.1516258677384</v>
      </c>
      <c r="K19" s="37">
        <f t="shared" si="3"/>
        <v>2.9105104011811944</v>
      </c>
    </row>
    <row r="20" spans="1:11" ht="12.75" hidden="1">
      <c r="A20" s="8"/>
      <c r="B20" s="41" t="s">
        <v>94</v>
      </c>
      <c r="C20" s="42" t="s">
        <v>95</v>
      </c>
      <c r="D20" s="19">
        <v>10</v>
      </c>
      <c r="E20" s="19">
        <v>0</v>
      </c>
      <c r="F20" s="19">
        <v>0</v>
      </c>
      <c r="G20" s="19">
        <v>0</v>
      </c>
      <c r="H20" s="37" t="e">
        <f t="shared" si="0"/>
        <v>#DIV/0!</v>
      </c>
      <c r="I20" s="37" t="e">
        <f t="shared" si="1"/>
        <v>#DIV/0!</v>
      </c>
      <c r="J20" s="37">
        <f t="shared" si="2"/>
        <v>0</v>
      </c>
      <c r="K20" s="37">
        <f t="shared" si="3"/>
        <v>0</v>
      </c>
    </row>
    <row r="21" spans="1:11" ht="33.75">
      <c r="A21" s="8"/>
      <c r="B21" s="41" t="s">
        <v>96</v>
      </c>
      <c r="C21" s="42" t="s">
        <v>97</v>
      </c>
      <c r="D21" s="19">
        <v>277.8</v>
      </c>
      <c r="E21" s="19">
        <v>387.7</v>
      </c>
      <c r="F21" s="19">
        <v>290.8</v>
      </c>
      <c r="G21" s="19">
        <v>289.5</v>
      </c>
      <c r="H21" s="37">
        <f t="shared" si="0"/>
        <v>74.671137477431</v>
      </c>
      <c r="I21" s="37">
        <f t="shared" si="1"/>
        <v>99.55295735900962</v>
      </c>
      <c r="J21" s="37">
        <f t="shared" si="2"/>
        <v>104.21166306695464</v>
      </c>
      <c r="K21" s="37">
        <f t="shared" si="3"/>
        <v>2.9277024362124937</v>
      </c>
    </row>
    <row r="22" spans="1:11" ht="12.75">
      <c r="A22" s="8" t="s">
        <v>80</v>
      </c>
      <c r="B22" s="35" t="s">
        <v>76</v>
      </c>
      <c r="C22" s="36" t="s">
        <v>77</v>
      </c>
      <c r="D22" s="19">
        <v>47.6</v>
      </c>
      <c r="E22" s="19">
        <v>0</v>
      </c>
      <c r="F22" s="19">
        <v>0</v>
      </c>
      <c r="G22" s="19">
        <v>0</v>
      </c>
      <c r="H22" s="37" t="e">
        <f t="shared" si="0"/>
        <v>#DIV/0!</v>
      </c>
      <c r="I22" s="37" t="e">
        <f t="shared" si="1"/>
        <v>#DIV/0!</v>
      </c>
      <c r="J22" s="37">
        <f t="shared" si="2"/>
        <v>0</v>
      </c>
      <c r="K22" s="37">
        <f t="shared" si="3"/>
        <v>0</v>
      </c>
    </row>
    <row r="23" spans="1:11" ht="12.75">
      <c r="A23" s="16"/>
      <c r="B23" s="39" t="s">
        <v>105</v>
      </c>
      <c r="C23" s="40" t="s">
        <v>106</v>
      </c>
      <c r="D23" s="19">
        <v>0</v>
      </c>
      <c r="E23" s="19">
        <v>7.6</v>
      </c>
      <c r="F23" s="19">
        <v>7.6</v>
      </c>
      <c r="G23" s="19">
        <v>6.6</v>
      </c>
      <c r="H23" s="37">
        <f t="shared" si="0"/>
        <v>86.8421052631579</v>
      </c>
      <c r="I23" s="37">
        <f t="shared" si="1"/>
        <v>86.8421052631579</v>
      </c>
      <c r="J23" s="37" t="e">
        <f t="shared" si="2"/>
        <v>#DIV/0!</v>
      </c>
      <c r="K23" s="37">
        <f t="shared" si="3"/>
        <v>0.06674554776857498</v>
      </c>
    </row>
    <row r="24" spans="1:11" ht="33.75">
      <c r="A24" s="16"/>
      <c r="B24" s="39" t="s">
        <v>107</v>
      </c>
      <c r="C24" s="40" t="s">
        <v>108</v>
      </c>
      <c r="D24" s="19">
        <v>0</v>
      </c>
      <c r="E24" s="19">
        <v>66.4</v>
      </c>
      <c r="F24" s="19">
        <v>66.4</v>
      </c>
      <c r="G24" s="19">
        <v>64.6</v>
      </c>
      <c r="H24" s="37">
        <f t="shared" si="0"/>
        <v>97.28915662650601</v>
      </c>
      <c r="I24" s="37">
        <f t="shared" si="1"/>
        <v>97.28915662650601</v>
      </c>
      <c r="J24" s="37" t="e">
        <f t="shared" si="2"/>
        <v>#DIV/0!</v>
      </c>
      <c r="K24" s="37">
        <f t="shared" si="3"/>
        <v>0.6532973311893855</v>
      </c>
    </row>
    <row r="25" spans="1:11" ht="33.75">
      <c r="A25" s="16"/>
      <c r="B25" s="39" t="s">
        <v>120</v>
      </c>
      <c r="C25" s="40" t="s">
        <v>121</v>
      </c>
      <c r="D25" s="19">
        <v>0</v>
      </c>
      <c r="E25" s="19">
        <v>9.4</v>
      </c>
      <c r="F25" s="19">
        <v>9.4</v>
      </c>
      <c r="G25" s="19">
        <v>9.4</v>
      </c>
      <c r="H25" s="37">
        <f>G25/E25*100</f>
        <v>100</v>
      </c>
      <c r="I25" s="37">
        <f>G25/F25*100</f>
        <v>100</v>
      </c>
      <c r="J25" s="37" t="e">
        <f>G25/D25*100</f>
        <v>#DIV/0!</v>
      </c>
      <c r="K25" s="37">
        <f>G25/$G$8*100</f>
        <v>0.09506184076130376</v>
      </c>
    </row>
    <row r="26" spans="1:11" ht="12.75">
      <c r="A26" s="16"/>
      <c r="B26" s="39" t="s">
        <v>109</v>
      </c>
      <c r="C26" s="40" t="s">
        <v>110</v>
      </c>
      <c r="D26" s="19">
        <v>0</v>
      </c>
      <c r="E26" s="19">
        <v>388.9</v>
      </c>
      <c r="F26" s="19">
        <v>389</v>
      </c>
      <c r="G26" s="19">
        <v>345.8</v>
      </c>
      <c r="H26" s="37">
        <f t="shared" si="0"/>
        <v>88.91745950115711</v>
      </c>
      <c r="I26" s="37">
        <f t="shared" si="1"/>
        <v>88.89460154241645</v>
      </c>
      <c r="J26" s="37" t="e">
        <f t="shared" si="2"/>
        <v>#DIV/0!</v>
      </c>
      <c r="K26" s="37">
        <f t="shared" si="3"/>
        <v>3.4970621846020045</v>
      </c>
    </row>
    <row r="27" spans="2:11" ht="12.75">
      <c r="B27" s="35" t="s">
        <v>78</v>
      </c>
      <c r="C27" s="36" t="s">
        <v>79</v>
      </c>
      <c r="D27" s="19">
        <v>4701.8</v>
      </c>
      <c r="E27" s="19">
        <v>351.1</v>
      </c>
      <c r="F27" s="19">
        <v>351.1</v>
      </c>
      <c r="G27" s="19">
        <v>340.2</v>
      </c>
      <c r="H27" s="37">
        <f t="shared" si="0"/>
        <v>96.89547137567644</v>
      </c>
      <c r="I27" s="37">
        <f t="shared" si="1"/>
        <v>96.89547137567644</v>
      </c>
      <c r="J27" s="37">
        <f t="shared" si="2"/>
        <v>7.235526819515929</v>
      </c>
      <c r="K27" s="37">
        <f t="shared" si="3"/>
        <v>3.440429598616547</v>
      </c>
    </row>
    <row r="28" spans="2:11" ht="12.75">
      <c r="B28" s="35" t="s">
        <v>80</v>
      </c>
      <c r="C28" s="36" t="s">
        <v>81</v>
      </c>
      <c r="D28" s="19">
        <v>127.7</v>
      </c>
      <c r="E28" s="19">
        <v>191</v>
      </c>
      <c r="F28" s="19">
        <v>163.2</v>
      </c>
      <c r="G28" s="19">
        <v>110.4</v>
      </c>
      <c r="H28" s="37">
        <f t="shared" si="0"/>
        <v>57.80104712041884</v>
      </c>
      <c r="I28" s="37">
        <f t="shared" si="1"/>
        <v>67.64705882352942</v>
      </c>
      <c r="J28" s="37">
        <f t="shared" si="2"/>
        <v>86.45262333594363</v>
      </c>
      <c r="K28" s="37">
        <f t="shared" si="3"/>
        <v>1.1164709808561635</v>
      </c>
    </row>
  </sheetData>
  <sheetProtection/>
  <autoFilter ref="A7:IV28"/>
  <mergeCells count="3">
    <mergeCell ref="B3:K3"/>
    <mergeCell ref="B4:K4"/>
    <mergeCell ref="H6:J6"/>
  </mergeCells>
  <printOptions/>
  <pageMargins left="0.48" right="0.31" top="0.38" bottom="0.31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Рулёва Татьяна Ю.</cp:lastModifiedBy>
  <cp:lastPrinted>2018-07-16T07:05:32Z</cp:lastPrinted>
  <dcterms:created xsi:type="dcterms:W3CDTF">2002-03-11T10:22:12Z</dcterms:created>
  <dcterms:modified xsi:type="dcterms:W3CDTF">2018-11-09T11:27:06Z</dcterms:modified>
  <cp:category/>
  <cp:version/>
  <cp:contentType/>
  <cp:contentStatus/>
</cp:coreProperties>
</file>