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1"/>
  </bookViews>
  <sheets>
    <sheet name="КФСР" sheetId="1" r:id="rId1"/>
    <sheet name="КОСГУ" sheetId="2" r:id="rId2"/>
  </sheets>
  <definedNames>
    <definedName name="APPT" localSheetId="0">'КФСР'!$A$14</definedName>
    <definedName name="FIO" localSheetId="0">'КФСР'!$H$14</definedName>
    <definedName name="SIGN" localSheetId="0">'КФСР'!$A$14:$J$15</definedName>
  </definedNames>
  <calcPr fullCalcOnLoad="1"/>
</workbook>
</file>

<file path=xl/sharedStrings.xml><?xml version="1.0" encoding="utf-8"?>
<sst xmlns="http://schemas.openxmlformats.org/spreadsheetml/2006/main" count="114" uniqueCount="99">
  <si>
    <t>КФСР</t>
  </si>
  <si>
    <t>Наименование КФСР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</si>
  <si>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</si>
  <si>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</si>
  <si>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</si>
  <si>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</si>
  <si>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</si>
  <si>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</si>
  <si>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</si>
  <si>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</si>
  <si>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</si>
  <si>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</si>
  <si>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</si>
  <si>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</si>
  <si>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</si>
  <si>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</si>
  <si>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</si>
  <si>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</si>
  <si>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</si>
  <si>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</si>
  <si>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</si>
  <si>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</si>
  <si>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</si>
  <si>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</si>
  <si>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</si>
  <si>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</si>
  <si>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</si>
  <si>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</si>
  <si>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</si>
  <si>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</si>
  <si>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</si>
  <si>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</si>
  <si>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</si>
  <si>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</si>
  <si>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</si>
  <si>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</si>
  <si>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</si>
  <si>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</si>
  <si>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</si>
  <si>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</si>
  <si>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</si>
  <si>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</si>
  <si>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</si>
  <si>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</si>
  <si>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</si>
  <si>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</si>
  <si>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</si>
  <si>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</si>
  <si>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</si>
  <si>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</si>
  <si>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Итого</t>
  </si>
  <si>
    <t>211</t>
  </si>
  <si>
    <t>Заработная плата</t>
  </si>
  <si>
    <t>212</t>
  </si>
  <si>
    <t>Прочие выплаты</t>
  </si>
  <si>
    <t>213</t>
  </si>
  <si>
    <t>Начисления на выплаты по оплате труда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</si>
  <si>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</si>
  <si>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</si>
  <si>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</si>
  <si>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</si>
  <si>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</si>
  <si>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</si>
  <si>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224</t>
  </si>
  <si>
    <t>Арендная плата за пользование имуществом</t>
  </si>
  <si>
    <t>225</t>
  </si>
  <si>
    <t>Работы, услуги по содержанию имущества</t>
  </si>
  <si>
    <t>226</t>
  </si>
  <si>
    <t>Прочие работы, услуги</t>
  </si>
  <si>
    <t>231</t>
  </si>
  <si>
    <t>Обслуживание внутреннего долга</t>
  </si>
  <si>
    <t>251</t>
  </si>
  <si>
    <t>Перечисления другим бюджетам бюджетной системы Российской Федерации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</si>
  <si>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</si>
  <si>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</si>
  <si>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</si>
  <si>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</si>
  <si>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</si>
  <si>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</si>
  <si>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Приложение 2</t>
  </si>
  <si>
    <t>тыс.руб.</t>
  </si>
  <si>
    <t>Исполнено за 9 месяцев 2013 года</t>
  </si>
  <si>
    <t>План 2014  год</t>
  </si>
  <si>
    <t>9 месяцев 2014 г.</t>
  </si>
  <si>
    <t>% исполнения</t>
  </si>
  <si>
    <t>Кассовый план</t>
  </si>
  <si>
    <t>Исполнено</t>
  </si>
  <si>
    <t>Остаток</t>
  </si>
  <si>
    <t>Структура расходов, %</t>
  </si>
  <si>
    <t>к плану 2014 года</t>
  </si>
  <si>
    <t>к плану 9 месяцев 2014 г.</t>
  </si>
  <si>
    <t>к аналогич-ному периоду прош. года</t>
  </si>
  <si>
    <t xml:space="preserve"> Исполнение бюджета МО Гостицкое сельское поселение по функциональной классификации расходов за 9 месяцев 2014 года</t>
  </si>
  <si>
    <t>Приложение 3</t>
  </si>
  <si>
    <t xml:space="preserve"> Исполнение бюджета МО Гостицкое сельское поселение по экономической классификации расходов за 9 месяцев 2014 года</t>
  </si>
  <si>
    <t>242</t>
  </si>
  <si>
    <t>Безвозмездные перечисления организациям, за исключением государственных и муниципальных организаций</t>
  </si>
  <si>
    <t>530</t>
  </si>
  <si>
    <t>Увеличение стоимости акций и иных форм участия в капитале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</si>
</sst>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1">
    <font>
      <sz val="10"/>
      <name val="Arial"/>
      <family val="0"/>
    </font>
    <font>
      <sz val="8.5"/>
      <name val="MS Sans Serif"/>
      <family val="2"/>
    </font>
    <font>
      <b/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MS Sans Serif"/>
      <family val="2"/>
    </font>
    <font>
      <b/>
      <sz val="11"/>
      <name val="Times New Roman"/>
      <family val="1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left"/>
    </xf>
    <xf numFmtId="0" fontId="27" fillId="0" borderId="0" xfId="0" applyFont="1" applyAlignment="1">
      <alignment horizontal="right"/>
    </xf>
    <xf numFmtId="0" fontId="7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righ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horizontal="right"/>
    </xf>
    <xf numFmtId="164" fontId="29" fillId="0" borderId="10" xfId="0" applyNumberFormat="1" applyFont="1" applyBorder="1" applyAlignment="1">
      <alignment horizontal="right" vertical="center" wrapText="1"/>
    </xf>
    <xf numFmtId="164" fontId="30" fillId="0" borderId="12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2" fillId="0" borderId="17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34"/>
  <sheetViews>
    <sheetView showGridLines="0" workbookViewId="0" topLeftCell="A1">
      <selection activeCell="F10" sqref="F10"/>
    </sheetView>
  </sheetViews>
  <sheetFormatPr defaultColWidth="9.140625" defaultRowHeight="12.75" outlineLevelRow="1"/>
  <cols>
    <col min="1" max="1" width="6.7109375" style="0" customWidth="1"/>
    <col min="2" max="2" width="58.7109375" style="0" customWidth="1"/>
    <col min="3" max="3" width="11.28125" style="0" customWidth="1"/>
    <col min="4" max="5" width="9.140625" style="0" customWidth="1"/>
    <col min="6" max="6" width="10.140625" style="0" customWidth="1"/>
    <col min="7" max="7" width="9.140625" style="0" customWidth="1"/>
    <col min="8" max="8" width="10.140625" style="0" customWidth="1"/>
    <col min="10" max="10" width="10.00390625" style="0" customWidth="1"/>
    <col min="11" max="11" width="10.28125" style="0" customWidth="1"/>
  </cols>
  <sheetData>
    <row r="1" spans="1:11" ht="12.75">
      <c r="A1" s="26"/>
      <c r="B1" s="26"/>
      <c r="C1" s="26"/>
      <c r="D1" s="26"/>
      <c r="E1" s="26"/>
      <c r="F1" s="26"/>
      <c r="G1" s="1"/>
      <c r="H1" s="1"/>
      <c r="I1" s="1"/>
      <c r="J1" s="1"/>
      <c r="K1" s="10" t="s">
        <v>79</v>
      </c>
    </row>
    <row r="2" spans="1:10" ht="12.75">
      <c r="A2" s="11"/>
      <c r="B2" s="1"/>
      <c r="C2" s="1"/>
      <c r="D2" s="1"/>
      <c r="E2" s="1"/>
      <c r="F2" s="1"/>
      <c r="G2" s="1"/>
      <c r="H2" s="1"/>
      <c r="I2" s="1"/>
      <c r="J2" s="1"/>
    </row>
    <row r="3" spans="1:11" ht="14.25">
      <c r="A3" s="27" t="s">
        <v>92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7" ht="12.75">
      <c r="A4" s="21"/>
      <c r="B4" s="22"/>
      <c r="C4" s="22"/>
      <c r="D4" s="22"/>
      <c r="E4" s="22"/>
      <c r="F4" s="22"/>
      <c r="G4" s="22"/>
    </row>
    <row r="5" spans="1:11" ht="12.75">
      <c r="A5" s="21"/>
      <c r="B5" s="22"/>
      <c r="C5" s="22"/>
      <c r="D5" s="22"/>
      <c r="E5" s="22"/>
      <c r="F5" s="22"/>
      <c r="G5" s="22"/>
      <c r="K5" t="s">
        <v>80</v>
      </c>
    </row>
    <row r="6" spans="1:11" ht="12.75">
      <c r="A6" s="23" t="s">
        <v>0</v>
      </c>
      <c r="B6" s="23" t="s">
        <v>1</v>
      </c>
      <c r="C6" s="23" t="s">
        <v>81</v>
      </c>
      <c r="D6" s="23" t="s">
        <v>82</v>
      </c>
      <c r="E6" s="25" t="s">
        <v>83</v>
      </c>
      <c r="F6" s="25"/>
      <c r="G6" s="25"/>
      <c r="H6" s="25"/>
      <c r="I6" s="18" t="s">
        <v>84</v>
      </c>
      <c r="J6" s="19"/>
      <c r="K6" s="20"/>
    </row>
    <row r="7" spans="1:11" ht="42">
      <c r="A7" s="24"/>
      <c r="B7" s="24"/>
      <c r="C7" s="24"/>
      <c r="D7" s="24"/>
      <c r="E7" s="12" t="s">
        <v>85</v>
      </c>
      <c r="F7" s="12" t="s">
        <v>86</v>
      </c>
      <c r="G7" s="12" t="s">
        <v>87</v>
      </c>
      <c r="H7" s="12" t="s">
        <v>88</v>
      </c>
      <c r="I7" s="12" t="s">
        <v>89</v>
      </c>
      <c r="J7" s="12" t="s">
        <v>90</v>
      </c>
      <c r="K7" s="12" t="s">
        <v>91</v>
      </c>
    </row>
    <row r="8" spans="1:11" ht="12.75">
      <c r="A8" s="5" t="s">
        <v>2</v>
      </c>
      <c r="B8" s="8" t="s">
        <v>3</v>
      </c>
      <c r="C8" s="13">
        <f>SUM(C9:C14)</f>
        <v>2901.0000000000005</v>
      </c>
      <c r="D8" s="13">
        <v>4490.8</v>
      </c>
      <c r="E8" s="13">
        <v>3689.775</v>
      </c>
      <c r="F8" s="13">
        <v>3379.67637</v>
      </c>
      <c r="G8" s="13">
        <f>E8-F8</f>
        <v>310.09862999999996</v>
      </c>
      <c r="H8" s="13">
        <f>F8/$F$32*100</f>
        <v>17.21941065837299</v>
      </c>
      <c r="I8" s="13">
        <f>F8/D8*100</f>
        <v>75.25777968290728</v>
      </c>
      <c r="J8" s="13">
        <f>F8/E8*100</f>
        <v>91.59573063398176</v>
      </c>
      <c r="K8" s="13">
        <f>F8/C8*100</f>
        <v>116.50039193381592</v>
      </c>
    </row>
    <row r="9" spans="1:11" ht="25.5" outlineLevel="1">
      <c r="A9" s="4" t="s">
        <v>4</v>
      </c>
      <c r="B9" s="7" t="s">
        <v>5</v>
      </c>
      <c r="C9" s="14">
        <v>84.9</v>
      </c>
      <c r="D9" s="14">
        <v>178.9</v>
      </c>
      <c r="E9" s="14">
        <v>161.25</v>
      </c>
      <c r="F9" s="14">
        <v>112.06716</v>
      </c>
      <c r="G9" s="14">
        <f aca="true" t="shared" si="0" ref="G9:G32">E9-F9</f>
        <v>49.18284</v>
      </c>
      <c r="H9" s="14">
        <f aca="true" t="shared" si="1" ref="H9:H32">F9/$F$32*100</f>
        <v>0.5709808390196813</v>
      </c>
      <c r="I9" s="14">
        <f aca="true" t="shared" si="2" ref="I9:I32">F9/D9*100</f>
        <v>62.64234768026831</v>
      </c>
      <c r="J9" s="14">
        <f aca="true" t="shared" si="3" ref="J9:J32">F9/E9*100</f>
        <v>69.49901395348837</v>
      </c>
      <c r="K9" s="14">
        <f aca="true" t="shared" si="4" ref="K9:K32">F9/C9*100</f>
        <v>131.99901060070673</v>
      </c>
    </row>
    <row r="10" spans="1:11" ht="38.25" outlineLevel="1">
      <c r="A10" s="4" t="s">
        <v>6</v>
      </c>
      <c r="B10" s="7" t="s">
        <v>7</v>
      </c>
      <c r="C10" s="14">
        <v>2694.8</v>
      </c>
      <c r="D10" s="14">
        <v>4014.8</v>
      </c>
      <c r="E10" s="14">
        <v>3242.325</v>
      </c>
      <c r="F10" s="14">
        <v>3018.07243</v>
      </c>
      <c r="G10" s="14">
        <f t="shared" si="0"/>
        <v>224.25256999999965</v>
      </c>
      <c r="H10" s="14">
        <f t="shared" si="1"/>
        <v>15.377042911621643</v>
      </c>
      <c r="I10" s="14">
        <f t="shared" si="2"/>
        <v>75.17366817774236</v>
      </c>
      <c r="J10" s="14">
        <f t="shared" si="3"/>
        <v>93.08358754905817</v>
      </c>
      <c r="K10" s="14">
        <f t="shared" si="4"/>
        <v>111.99615667210925</v>
      </c>
    </row>
    <row r="11" spans="1:11" ht="25.5" outlineLevel="1">
      <c r="A11" s="4" t="s">
        <v>8</v>
      </c>
      <c r="B11" s="7" t="s">
        <v>9</v>
      </c>
      <c r="C11" s="14">
        <v>108</v>
      </c>
      <c r="D11" s="14">
        <v>165</v>
      </c>
      <c r="E11" s="14">
        <v>165</v>
      </c>
      <c r="F11" s="14">
        <v>145.33332000000001</v>
      </c>
      <c r="G11" s="14">
        <f t="shared" si="0"/>
        <v>19.666679999999985</v>
      </c>
      <c r="H11" s="14">
        <f t="shared" si="1"/>
        <v>0.7404715261019896</v>
      </c>
      <c r="I11" s="14">
        <f t="shared" si="2"/>
        <v>88.08080000000001</v>
      </c>
      <c r="J11" s="14">
        <f t="shared" si="3"/>
        <v>88.08080000000001</v>
      </c>
      <c r="K11" s="14">
        <f t="shared" si="4"/>
        <v>134.56788888888892</v>
      </c>
    </row>
    <row r="12" spans="1:11" ht="12.75" outlineLevel="1">
      <c r="A12" s="4" t="s">
        <v>10</v>
      </c>
      <c r="B12" s="7" t="s">
        <v>11</v>
      </c>
      <c r="C12" s="14">
        <v>0</v>
      </c>
      <c r="D12" s="14">
        <v>80</v>
      </c>
      <c r="E12" s="14">
        <v>80</v>
      </c>
      <c r="F12" s="14">
        <v>80</v>
      </c>
      <c r="G12" s="14">
        <f t="shared" si="0"/>
        <v>0</v>
      </c>
      <c r="H12" s="14">
        <f t="shared" si="1"/>
        <v>0.40759904258816326</v>
      </c>
      <c r="I12" s="14">
        <f t="shared" si="2"/>
        <v>100</v>
      </c>
      <c r="J12" s="14">
        <f t="shared" si="3"/>
        <v>100</v>
      </c>
      <c r="K12" s="16" t="e">
        <f t="shared" si="4"/>
        <v>#DIV/0!</v>
      </c>
    </row>
    <row r="13" spans="1:11" ht="12.75" outlineLevel="1">
      <c r="A13" s="4" t="s">
        <v>12</v>
      </c>
      <c r="B13" s="7" t="s">
        <v>13</v>
      </c>
      <c r="C13" s="14">
        <v>0</v>
      </c>
      <c r="D13" s="14">
        <v>5</v>
      </c>
      <c r="E13" s="14">
        <v>5</v>
      </c>
      <c r="F13" s="14">
        <v>0</v>
      </c>
      <c r="G13" s="14">
        <f t="shared" si="0"/>
        <v>5</v>
      </c>
      <c r="H13" s="14">
        <f t="shared" si="1"/>
        <v>0</v>
      </c>
      <c r="I13" s="14">
        <f t="shared" si="2"/>
        <v>0</v>
      </c>
      <c r="J13" s="14">
        <f t="shared" si="3"/>
        <v>0</v>
      </c>
      <c r="K13" s="16" t="e">
        <f t="shared" si="4"/>
        <v>#DIV/0!</v>
      </c>
    </row>
    <row r="14" spans="1:11" ht="12.75" outlineLevel="1">
      <c r="A14" s="4" t="s">
        <v>14</v>
      </c>
      <c r="B14" s="7" t="s">
        <v>15</v>
      </c>
      <c r="C14" s="14">
        <v>13.3</v>
      </c>
      <c r="D14" s="14">
        <v>47.1</v>
      </c>
      <c r="E14" s="14">
        <v>36.2</v>
      </c>
      <c r="F14" s="14">
        <v>24.20346</v>
      </c>
      <c r="G14" s="14">
        <f t="shared" si="0"/>
        <v>11.996540000000003</v>
      </c>
      <c r="H14" s="14">
        <f t="shared" si="1"/>
        <v>0.12331633904151132</v>
      </c>
      <c r="I14" s="14">
        <f t="shared" si="2"/>
        <v>51.38738853503184</v>
      </c>
      <c r="J14" s="14">
        <f t="shared" si="3"/>
        <v>66.86038674033149</v>
      </c>
      <c r="K14" s="14">
        <f t="shared" si="4"/>
        <v>181.98090225563908</v>
      </c>
    </row>
    <row r="15" spans="1:11" ht="12.75">
      <c r="A15" s="5" t="s">
        <v>16</v>
      </c>
      <c r="B15" s="8" t="s">
        <v>17</v>
      </c>
      <c r="C15" s="13">
        <f>C16</f>
        <v>66.8</v>
      </c>
      <c r="D15" s="13">
        <v>98.91</v>
      </c>
      <c r="E15" s="13">
        <v>74.569</v>
      </c>
      <c r="F15" s="13">
        <v>57.49782</v>
      </c>
      <c r="G15" s="13">
        <f t="shared" si="0"/>
        <v>17.071180000000005</v>
      </c>
      <c r="H15" s="13">
        <f t="shared" si="1"/>
        <v>0.2929507047863318</v>
      </c>
      <c r="I15" s="13">
        <f t="shared" si="2"/>
        <v>58.13145283591143</v>
      </c>
      <c r="J15" s="13">
        <f t="shared" si="3"/>
        <v>77.10686746503238</v>
      </c>
      <c r="K15" s="13">
        <f t="shared" si="4"/>
        <v>86.07458083832336</v>
      </c>
    </row>
    <row r="16" spans="1:11" ht="12.75" outlineLevel="1">
      <c r="A16" s="4" t="s">
        <v>18</v>
      </c>
      <c r="B16" s="7" t="s">
        <v>19</v>
      </c>
      <c r="C16" s="14">
        <v>66.8</v>
      </c>
      <c r="D16" s="14">
        <v>98.91</v>
      </c>
      <c r="E16" s="14">
        <v>74.569</v>
      </c>
      <c r="F16" s="14">
        <v>57.49782</v>
      </c>
      <c r="G16" s="14">
        <f t="shared" si="0"/>
        <v>17.071180000000005</v>
      </c>
      <c r="H16" s="14">
        <f t="shared" si="1"/>
        <v>0.2929507047863318</v>
      </c>
      <c r="I16" s="14">
        <f t="shared" si="2"/>
        <v>58.13145283591143</v>
      </c>
      <c r="J16" s="14">
        <f t="shared" si="3"/>
        <v>77.10686746503238</v>
      </c>
      <c r="K16" s="14">
        <f t="shared" si="4"/>
        <v>86.07458083832336</v>
      </c>
    </row>
    <row r="17" spans="1:11" ht="12.75">
      <c r="A17" s="5" t="s">
        <v>20</v>
      </c>
      <c r="B17" s="8" t="s">
        <v>21</v>
      </c>
      <c r="C17" s="13">
        <f>C18</f>
        <v>98.2</v>
      </c>
      <c r="D17" s="13">
        <v>205.5</v>
      </c>
      <c r="E17" s="13">
        <v>200.65</v>
      </c>
      <c r="F17" s="13">
        <v>177.09959</v>
      </c>
      <c r="G17" s="13">
        <f t="shared" si="0"/>
        <v>23.55041</v>
      </c>
      <c r="H17" s="13">
        <f t="shared" si="1"/>
        <v>0.9023202915844531</v>
      </c>
      <c r="I17" s="13">
        <f t="shared" si="2"/>
        <v>86.1798491484185</v>
      </c>
      <c r="J17" s="13">
        <f t="shared" si="3"/>
        <v>88.26294044355843</v>
      </c>
      <c r="K17" s="13">
        <f t="shared" si="4"/>
        <v>180.34581466395113</v>
      </c>
    </row>
    <row r="18" spans="1:11" ht="25.5" outlineLevel="1">
      <c r="A18" s="4" t="s">
        <v>22</v>
      </c>
      <c r="B18" s="7" t="s">
        <v>23</v>
      </c>
      <c r="C18" s="14">
        <v>98.2</v>
      </c>
      <c r="D18" s="14">
        <v>205.5</v>
      </c>
      <c r="E18" s="14">
        <v>200.65</v>
      </c>
      <c r="F18" s="14">
        <v>177.09959</v>
      </c>
      <c r="G18" s="14">
        <f t="shared" si="0"/>
        <v>23.55041</v>
      </c>
      <c r="H18" s="14">
        <f t="shared" si="1"/>
        <v>0.9023202915844531</v>
      </c>
      <c r="I18" s="14">
        <f t="shared" si="2"/>
        <v>86.1798491484185</v>
      </c>
      <c r="J18" s="14">
        <f t="shared" si="3"/>
        <v>88.26294044355843</v>
      </c>
      <c r="K18" s="14">
        <f t="shared" si="4"/>
        <v>180.34581466395113</v>
      </c>
    </row>
    <row r="19" spans="1:11" ht="12.75">
      <c r="A19" s="5" t="s">
        <v>24</v>
      </c>
      <c r="B19" s="8" t="s">
        <v>25</v>
      </c>
      <c r="C19" s="13">
        <f>C20+C21</f>
        <v>1684.2</v>
      </c>
      <c r="D19" s="13">
        <v>1324.99</v>
      </c>
      <c r="E19" s="13">
        <v>1324.99</v>
      </c>
      <c r="F19" s="13">
        <v>1171.91492</v>
      </c>
      <c r="G19" s="13">
        <f t="shared" si="0"/>
        <v>153.07508000000007</v>
      </c>
      <c r="H19" s="13">
        <f t="shared" si="1"/>
        <v>5.970892492334799</v>
      </c>
      <c r="I19" s="13">
        <f t="shared" si="2"/>
        <v>88.44707658171005</v>
      </c>
      <c r="J19" s="13">
        <f t="shared" si="3"/>
        <v>88.44707658171005</v>
      </c>
      <c r="K19" s="13">
        <f t="shared" si="4"/>
        <v>69.58288326802042</v>
      </c>
    </row>
    <row r="20" spans="1:11" ht="12.75" outlineLevel="1">
      <c r="A20" s="4" t="s">
        <v>26</v>
      </c>
      <c r="B20" s="7" t="s">
        <v>27</v>
      </c>
      <c r="C20" s="14">
        <v>1660.2</v>
      </c>
      <c r="D20" s="14">
        <v>1215.99</v>
      </c>
      <c r="E20" s="14">
        <v>1215.99</v>
      </c>
      <c r="F20" s="14">
        <v>1062.91492</v>
      </c>
      <c r="G20" s="14">
        <f t="shared" si="0"/>
        <v>153.07508000000007</v>
      </c>
      <c r="H20" s="14">
        <f t="shared" si="1"/>
        <v>5.415538796808426</v>
      </c>
      <c r="I20" s="14">
        <f t="shared" si="2"/>
        <v>87.41148529181983</v>
      </c>
      <c r="J20" s="14">
        <f t="shared" si="3"/>
        <v>87.41148529181983</v>
      </c>
      <c r="K20" s="14">
        <f t="shared" si="4"/>
        <v>64.02330562582821</v>
      </c>
    </row>
    <row r="21" spans="1:11" ht="12.75" outlineLevel="1">
      <c r="A21" s="4" t="s">
        <v>28</v>
      </c>
      <c r="B21" s="7" t="s">
        <v>29</v>
      </c>
      <c r="C21" s="14">
        <v>24</v>
      </c>
      <c r="D21" s="14">
        <v>109</v>
      </c>
      <c r="E21" s="14">
        <v>109</v>
      </c>
      <c r="F21" s="14">
        <v>109</v>
      </c>
      <c r="G21" s="14">
        <f t="shared" si="0"/>
        <v>0</v>
      </c>
      <c r="H21" s="14">
        <f t="shared" si="1"/>
        <v>0.5553536955263725</v>
      </c>
      <c r="I21" s="14">
        <f t="shared" si="2"/>
        <v>100</v>
      </c>
      <c r="J21" s="14">
        <f t="shared" si="3"/>
        <v>100</v>
      </c>
      <c r="K21" s="14">
        <f t="shared" si="4"/>
        <v>454.1666666666667</v>
      </c>
    </row>
    <row r="22" spans="1:11" ht="12.75">
      <c r="A22" s="5" t="s">
        <v>30</v>
      </c>
      <c r="B22" s="8" t="s">
        <v>31</v>
      </c>
      <c r="C22" s="13">
        <f>C23+C24+C25</f>
        <v>5132</v>
      </c>
      <c r="D22" s="13">
        <v>58088.752</v>
      </c>
      <c r="E22" s="13">
        <v>54575.002</v>
      </c>
      <c r="F22" s="13">
        <v>13193.712109999999</v>
      </c>
      <c r="G22" s="13">
        <f t="shared" si="0"/>
        <v>41381.28989</v>
      </c>
      <c r="H22" s="13">
        <f t="shared" si="1"/>
        <v>67.22180530274818</v>
      </c>
      <c r="I22" s="13">
        <f t="shared" si="2"/>
        <v>22.713023874226113</v>
      </c>
      <c r="J22" s="13">
        <f t="shared" si="3"/>
        <v>24.175376319729676</v>
      </c>
      <c r="K22" s="13">
        <f t="shared" si="4"/>
        <v>257.0871416601714</v>
      </c>
    </row>
    <row r="23" spans="1:11" ht="12.75" outlineLevel="1">
      <c r="A23" s="4" t="s">
        <v>32</v>
      </c>
      <c r="B23" s="7" t="s">
        <v>33</v>
      </c>
      <c r="C23" s="14">
        <v>1348.4</v>
      </c>
      <c r="D23" s="14">
        <v>207.852</v>
      </c>
      <c r="E23" s="14">
        <v>165.352</v>
      </c>
      <c r="F23" s="14">
        <v>77.30494999999999</v>
      </c>
      <c r="G23" s="14">
        <f t="shared" si="0"/>
        <v>88.04705000000001</v>
      </c>
      <c r="H23" s="14">
        <f t="shared" si="1"/>
        <v>0.3938677950915729</v>
      </c>
      <c r="I23" s="14">
        <f t="shared" si="2"/>
        <v>37.19230510170698</v>
      </c>
      <c r="J23" s="14">
        <f t="shared" si="3"/>
        <v>46.75174778654022</v>
      </c>
      <c r="K23" s="14">
        <f t="shared" si="4"/>
        <v>5.733087362800355</v>
      </c>
    </row>
    <row r="24" spans="1:11" ht="12.75" outlineLevel="1">
      <c r="A24" s="4" t="s">
        <v>34</v>
      </c>
      <c r="B24" s="7" t="s">
        <v>35</v>
      </c>
      <c r="C24" s="14">
        <v>3379.7</v>
      </c>
      <c r="D24" s="14">
        <v>57107</v>
      </c>
      <c r="E24" s="14">
        <v>53637</v>
      </c>
      <c r="F24" s="14">
        <v>12422.78116</v>
      </c>
      <c r="G24" s="14">
        <f t="shared" si="0"/>
        <v>41214.21884</v>
      </c>
      <c r="H24" s="14">
        <f t="shared" si="1"/>
        <v>63.29392133872841</v>
      </c>
      <c r="I24" s="14">
        <f t="shared" si="2"/>
        <v>21.75351736214475</v>
      </c>
      <c r="J24" s="14">
        <f t="shared" si="3"/>
        <v>23.160842627290865</v>
      </c>
      <c r="K24" s="14">
        <f t="shared" si="4"/>
        <v>367.57052874515495</v>
      </c>
    </row>
    <row r="25" spans="1:11" ht="12.75" outlineLevel="1">
      <c r="A25" s="4" t="s">
        <v>36</v>
      </c>
      <c r="B25" s="7" t="s">
        <v>37</v>
      </c>
      <c r="C25" s="14">
        <v>403.9</v>
      </c>
      <c r="D25" s="14">
        <v>773.9</v>
      </c>
      <c r="E25" s="14">
        <v>772.65</v>
      </c>
      <c r="F25" s="14">
        <v>693.626</v>
      </c>
      <c r="G25" s="14">
        <f t="shared" si="0"/>
        <v>79.024</v>
      </c>
      <c r="H25" s="14">
        <f t="shared" si="1"/>
        <v>3.5340161689282166</v>
      </c>
      <c r="I25" s="14">
        <f t="shared" si="2"/>
        <v>89.6273420338545</v>
      </c>
      <c r="J25" s="14">
        <f t="shared" si="3"/>
        <v>89.77234194007636</v>
      </c>
      <c r="K25" s="14">
        <f t="shared" si="4"/>
        <v>171.73211190888836</v>
      </c>
    </row>
    <row r="26" spans="1:11" ht="12.75">
      <c r="A26" s="5" t="s">
        <v>38</v>
      </c>
      <c r="B26" s="8" t="s">
        <v>39</v>
      </c>
      <c r="C26" s="13">
        <f>C27</f>
        <v>24</v>
      </c>
      <c r="D26" s="13">
        <v>58</v>
      </c>
      <c r="E26" s="13">
        <v>46</v>
      </c>
      <c r="F26" s="13">
        <v>9</v>
      </c>
      <c r="G26" s="13">
        <f t="shared" si="0"/>
        <v>37</v>
      </c>
      <c r="H26" s="13">
        <f t="shared" si="1"/>
        <v>0.04585489229116837</v>
      </c>
      <c r="I26" s="13">
        <f t="shared" si="2"/>
        <v>15.517241379310345</v>
      </c>
      <c r="J26" s="13">
        <f t="shared" si="3"/>
        <v>19.565217391304348</v>
      </c>
      <c r="K26" s="13">
        <f t="shared" si="4"/>
        <v>37.5</v>
      </c>
    </row>
    <row r="27" spans="1:11" ht="12.75" outlineLevel="1">
      <c r="A27" s="4" t="s">
        <v>40</v>
      </c>
      <c r="B27" s="7" t="s">
        <v>41</v>
      </c>
      <c r="C27" s="14">
        <v>24</v>
      </c>
      <c r="D27" s="14">
        <v>58</v>
      </c>
      <c r="E27" s="14">
        <v>46</v>
      </c>
      <c r="F27" s="14">
        <v>9</v>
      </c>
      <c r="G27" s="14">
        <f t="shared" si="0"/>
        <v>37</v>
      </c>
      <c r="H27" s="14">
        <f t="shared" si="1"/>
        <v>0.04585489229116837</v>
      </c>
      <c r="I27" s="14">
        <f t="shared" si="2"/>
        <v>15.517241379310345</v>
      </c>
      <c r="J27" s="14">
        <f t="shared" si="3"/>
        <v>19.565217391304348</v>
      </c>
      <c r="K27" s="14">
        <f t="shared" si="4"/>
        <v>37.5</v>
      </c>
    </row>
    <row r="28" spans="1:11" ht="12.75">
      <c r="A28" s="5" t="s">
        <v>42</v>
      </c>
      <c r="B28" s="8" t="s">
        <v>43</v>
      </c>
      <c r="C28" s="13">
        <f>C29</f>
        <v>1669.2</v>
      </c>
      <c r="D28" s="13">
        <v>3378.6035899999997</v>
      </c>
      <c r="E28" s="13">
        <v>3067.63359</v>
      </c>
      <c r="F28" s="13">
        <v>1638.23067</v>
      </c>
      <c r="G28" s="13">
        <f t="shared" si="0"/>
        <v>1429.40292</v>
      </c>
      <c r="H28" s="13">
        <f t="shared" si="1"/>
        <v>8.346765657882065</v>
      </c>
      <c r="I28" s="13">
        <f t="shared" si="2"/>
        <v>48.48839546754877</v>
      </c>
      <c r="J28" s="13">
        <f t="shared" si="3"/>
        <v>53.403727072893346</v>
      </c>
      <c r="K28" s="13">
        <f t="shared" si="4"/>
        <v>98.14466031631919</v>
      </c>
    </row>
    <row r="29" spans="1:11" ht="12.75" outlineLevel="1">
      <c r="A29" s="4" t="s">
        <v>44</v>
      </c>
      <c r="B29" s="7" t="s">
        <v>45</v>
      </c>
      <c r="C29" s="14">
        <v>1669.2</v>
      </c>
      <c r="D29" s="14">
        <v>3378.6035899999997</v>
      </c>
      <c r="E29" s="14">
        <v>3067.63359</v>
      </c>
      <c r="F29" s="14">
        <v>1638.23067</v>
      </c>
      <c r="G29" s="14">
        <f t="shared" si="0"/>
        <v>1429.40292</v>
      </c>
      <c r="H29" s="14">
        <f t="shared" si="1"/>
        <v>8.346765657882065</v>
      </c>
      <c r="I29" s="14">
        <f t="shared" si="2"/>
        <v>48.48839546754877</v>
      </c>
      <c r="J29" s="14">
        <f t="shared" si="3"/>
        <v>53.403727072893346</v>
      </c>
      <c r="K29" s="14">
        <f t="shared" si="4"/>
        <v>98.14466031631919</v>
      </c>
    </row>
    <row r="30" spans="1:11" ht="12.75">
      <c r="A30" s="5" t="s">
        <v>46</v>
      </c>
      <c r="B30" s="8" t="s">
        <v>47</v>
      </c>
      <c r="C30" s="13">
        <f>C31</f>
        <v>0</v>
      </c>
      <c r="D30" s="13">
        <v>1</v>
      </c>
      <c r="E30" s="13">
        <v>1</v>
      </c>
      <c r="F30" s="13">
        <v>0</v>
      </c>
      <c r="G30" s="13">
        <f t="shared" si="0"/>
        <v>1</v>
      </c>
      <c r="H30" s="13">
        <f t="shared" si="1"/>
        <v>0</v>
      </c>
      <c r="I30" s="13">
        <f t="shared" si="2"/>
        <v>0</v>
      </c>
      <c r="J30" s="13">
        <f t="shared" si="3"/>
        <v>0</v>
      </c>
      <c r="K30" s="17" t="e">
        <f t="shared" si="4"/>
        <v>#DIV/0!</v>
      </c>
    </row>
    <row r="31" spans="1:11" ht="12.75" outlineLevel="1">
      <c r="A31" s="4" t="s">
        <v>48</v>
      </c>
      <c r="B31" s="7" t="s">
        <v>49</v>
      </c>
      <c r="C31" s="14">
        <v>0</v>
      </c>
      <c r="D31" s="14">
        <v>1</v>
      </c>
      <c r="E31" s="14">
        <v>1</v>
      </c>
      <c r="F31" s="14">
        <v>0</v>
      </c>
      <c r="G31" s="14">
        <f t="shared" si="0"/>
        <v>1</v>
      </c>
      <c r="H31" s="14">
        <f t="shared" si="1"/>
        <v>0</v>
      </c>
      <c r="I31" s="14">
        <f t="shared" si="2"/>
        <v>0</v>
      </c>
      <c r="J31" s="14">
        <f t="shared" si="3"/>
        <v>0</v>
      </c>
      <c r="K31" s="16" t="e">
        <f t="shared" si="4"/>
        <v>#DIV/0!</v>
      </c>
    </row>
    <row r="32" spans="1:11" ht="13.5">
      <c r="A32" s="6" t="s">
        <v>50</v>
      </c>
      <c r="B32" s="9"/>
      <c r="C32" s="15">
        <f>C30+C28+C26+C22+C19+C17+C15+C8</f>
        <v>11575.4</v>
      </c>
      <c r="D32" s="15">
        <v>67646.55559</v>
      </c>
      <c r="E32" s="15">
        <v>62979.61959</v>
      </c>
      <c r="F32" s="15">
        <v>19627.13148</v>
      </c>
      <c r="G32" s="15">
        <f t="shared" si="0"/>
        <v>43352.488110000006</v>
      </c>
      <c r="H32" s="15">
        <f t="shared" si="1"/>
        <v>100</v>
      </c>
      <c r="I32" s="15">
        <f t="shared" si="2"/>
        <v>29.014236288626975</v>
      </c>
      <c r="J32" s="15">
        <f t="shared" si="3"/>
        <v>31.16425854550005</v>
      </c>
      <c r="K32" s="15">
        <f t="shared" si="4"/>
        <v>169.55899130915563</v>
      </c>
    </row>
    <row r="33" ht="12.75">
      <c r="A33" s="1"/>
    </row>
    <row r="34" ht="12.75">
      <c r="A34" s="1"/>
    </row>
  </sheetData>
  <sheetProtection/>
  <mergeCells count="10">
    <mergeCell ref="A1:F1"/>
    <mergeCell ref="A3:K3"/>
    <mergeCell ref="A4:G4"/>
    <mergeCell ref="I6:K6"/>
    <mergeCell ref="A5:G5"/>
    <mergeCell ref="A6:A7"/>
    <mergeCell ref="B6:B7"/>
    <mergeCell ref="C6:C7"/>
    <mergeCell ref="D6:D7"/>
    <mergeCell ref="E6:H6"/>
  </mergeCells>
  <printOptions horizontalCentered="1"/>
  <pageMargins left="0.1968503937007874" right="0.1968503937007874" top="0.7874015748031497" bottom="0.3937007874015748" header="0.5118110236220472" footer="0.5118110236220472"/>
  <pageSetup firstPageNumber="1" useFirstPageNumber="1"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GridLines="0" tabSelected="1" workbookViewId="0" topLeftCell="A1">
      <selection activeCell="J19" sqref="J19"/>
    </sheetView>
  </sheetViews>
  <sheetFormatPr defaultColWidth="9.140625" defaultRowHeight="12.75"/>
  <cols>
    <col min="1" max="1" width="6.7109375" style="0" customWidth="1"/>
    <col min="2" max="2" width="35.8515625" style="0" customWidth="1"/>
    <col min="3" max="3" width="12.7109375" style="0" customWidth="1"/>
    <col min="4" max="6" width="12.140625" style="0" customWidth="1"/>
    <col min="7" max="7" width="13.140625" style="0" bestFit="1" customWidth="1"/>
    <col min="8" max="8" width="11.140625" style="0" customWidth="1"/>
    <col min="9" max="9" width="10.28125" style="0" customWidth="1"/>
    <col min="10" max="10" width="10.7109375" style="0" customWidth="1"/>
    <col min="11" max="11" width="10.57421875" style="0" customWidth="1"/>
  </cols>
  <sheetData>
    <row r="1" spans="1:11" ht="12.75">
      <c r="A1" s="26"/>
      <c r="B1" s="26"/>
      <c r="C1" s="26"/>
      <c r="D1" s="26"/>
      <c r="E1" s="26"/>
      <c r="F1" s="26"/>
      <c r="G1" s="1"/>
      <c r="H1" s="1"/>
      <c r="I1" s="1"/>
      <c r="J1" s="1"/>
      <c r="K1" s="10" t="s">
        <v>93</v>
      </c>
    </row>
    <row r="2" spans="1:10" ht="14.25">
      <c r="A2" s="3"/>
      <c r="B2" s="2"/>
      <c r="C2" s="2"/>
      <c r="D2" s="2"/>
      <c r="E2" s="2"/>
      <c r="F2" s="2"/>
      <c r="G2" s="2"/>
      <c r="H2" s="2"/>
      <c r="I2" s="2"/>
      <c r="J2" s="2"/>
    </row>
    <row r="3" spans="1:11" ht="14.25">
      <c r="A3" s="27" t="s">
        <v>94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7" ht="9.75" customHeight="1">
      <c r="A4" s="21"/>
      <c r="B4" s="22"/>
      <c r="C4" s="22"/>
      <c r="D4" s="22"/>
      <c r="E4" s="22"/>
      <c r="F4" s="22"/>
      <c r="G4" s="22"/>
    </row>
    <row r="5" spans="1:11" ht="12.75">
      <c r="A5" s="21"/>
      <c r="B5" s="22"/>
      <c r="C5" s="22"/>
      <c r="D5" s="22"/>
      <c r="E5" s="22"/>
      <c r="F5" s="22"/>
      <c r="G5" s="22"/>
      <c r="K5" t="s">
        <v>80</v>
      </c>
    </row>
    <row r="6" spans="1:11" ht="12.75">
      <c r="A6" s="23" t="s">
        <v>0</v>
      </c>
      <c r="B6" s="23" t="s">
        <v>1</v>
      </c>
      <c r="C6" s="23" t="s">
        <v>81</v>
      </c>
      <c r="D6" s="23" t="s">
        <v>82</v>
      </c>
      <c r="E6" s="25" t="s">
        <v>83</v>
      </c>
      <c r="F6" s="25"/>
      <c r="G6" s="25"/>
      <c r="H6" s="25"/>
      <c r="I6" s="18" t="s">
        <v>84</v>
      </c>
      <c r="J6" s="19"/>
      <c r="K6" s="20"/>
    </row>
    <row r="7" spans="1:11" ht="42">
      <c r="A7" s="24"/>
      <c r="B7" s="24"/>
      <c r="C7" s="24"/>
      <c r="D7" s="24"/>
      <c r="E7" s="12" t="s">
        <v>85</v>
      </c>
      <c r="F7" s="12" t="s">
        <v>86</v>
      </c>
      <c r="G7" s="12" t="s">
        <v>87</v>
      </c>
      <c r="H7" s="12" t="s">
        <v>88</v>
      </c>
      <c r="I7" s="12" t="s">
        <v>89</v>
      </c>
      <c r="J7" s="12" t="s">
        <v>90</v>
      </c>
      <c r="K7" s="12" t="s">
        <v>91</v>
      </c>
    </row>
    <row r="8" spans="1:11" ht="12.75">
      <c r="A8" s="4" t="s">
        <v>51</v>
      </c>
      <c r="B8" s="7" t="s">
        <v>52</v>
      </c>
      <c r="C8" s="14">
        <v>2226.7</v>
      </c>
      <c r="D8" s="14">
        <v>3605.385</v>
      </c>
      <c r="E8" s="14">
        <v>2692.008</v>
      </c>
      <c r="F8" s="14">
        <v>2520.8182599999996</v>
      </c>
      <c r="G8" s="14">
        <f>E8-F8</f>
        <v>171.18974000000026</v>
      </c>
      <c r="H8" s="14">
        <f>F8/$F$24*100</f>
        <v>12.843538866434493</v>
      </c>
      <c r="I8" s="14">
        <f>F8/D8*100</f>
        <v>69.91814355471051</v>
      </c>
      <c r="J8" s="14">
        <f>F8/E8*100</f>
        <v>93.64081607484079</v>
      </c>
      <c r="K8" s="14">
        <f>F8/C8*100</f>
        <v>113.20870615709345</v>
      </c>
    </row>
    <row r="9" spans="1:11" ht="12.75">
      <c r="A9" s="4" t="s">
        <v>53</v>
      </c>
      <c r="B9" s="7" t="s">
        <v>54</v>
      </c>
      <c r="C9" s="14">
        <v>37.3</v>
      </c>
      <c r="D9" s="14">
        <v>82</v>
      </c>
      <c r="E9" s="14">
        <v>71.5</v>
      </c>
      <c r="F9" s="14">
        <v>56.36272</v>
      </c>
      <c r="G9" s="14">
        <f aca="true" t="shared" si="0" ref="G9:G24">E9-F9</f>
        <v>15.137279999999997</v>
      </c>
      <c r="H9" s="14">
        <f aca="true" t="shared" si="1" ref="H9:H24">F9/$F$24*100</f>
        <v>0.28716738387080903</v>
      </c>
      <c r="I9" s="14">
        <f aca="true" t="shared" si="2" ref="I9:I24">F9/D9*100</f>
        <v>68.73502439024391</v>
      </c>
      <c r="J9" s="14">
        <f aca="true" t="shared" si="3" ref="J9:J24">F9/E9*100</f>
        <v>78.82897902097903</v>
      </c>
      <c r="K9" s="14">
        <f aca="true" t="shared" si="4" ref="K9:K24">F9/C9*100</f>
        <v>151.10648793565687</v>
      </c>
    </row>
    <row r="10" spans="1:11" ht="12.75">
      <c r="A10" s="4" t="s">
        <v>55</v>
      </c>
      <c r="B10" s="7" t="s">
        <v>56</v>
      </c>
      <c r="C10" s="14">
        <v>693.6</v>
      </c>
      <c r="D10" s="14">
        <v>1027.491</v>
      </c>
      <c r="E10" s="14">
        <v>928.979</v>
      </c>
      <c r="F10" s="14">
        <v>852.3509200000001</v>
      </c>
      <c r="G10" s="14">
        <f t="shared" si="0"/>
        <v>76.62807999999995</v>
      </c>
      <c r="H10" s="14">
        <f t="shared" si="1"/>
        <v>4.342717736764253</v>
      </c>
      <c r="I10" s="14">
        <f t="shared" si="2"/>
        <v>82.95458743677561</v>
      </c>
      <c r="J10" s="14">
        <f t="shared" si="3"/>
        <v>91.75136574669611</v>
      </c>
      <c r="K10" s="14">
        <f t="shared" si="4"/>
        <v>122.88796424452136</v>
      </c>
    </row>
    <row r="11" spans="1:11" ht="12.75">
      <c r="A11" s="4" t="s">
        <v>57</v>
      </c>
      <c r="B11" s="7" t="s">
        <v>58</v>
      </c>
      <c r="C11" s="14">
        <v>75.6</v>
      </c>
      <c r="D11" s="14">
        <v>113.3</v>
      </c>
      <c r="E11" s="14">
        <v>87</v>
      </c>
      <c r="F11" s="14">
        <v>73.32862</v>
      </c>
      <c r="G11" s="14">
        <f t="shared" si="0"/>
        <v>13.67138</v>
      </c>
      <c r="H11" s="14">
        <f t="shared" si="1"/>
        <v>0.3736084413288905</v>
      </c>
      <c r="I11" s="14">
        <f t="shared" si="2"/>
        <v>64.72075904677847</v>
      </c>
      <c r="J11" s="14">
        <f t="shared" si="3"/>
        <v>84.28577011494252</v>
      </c>
      <c r="K11" s="14">
        <f t="shared" si="4"/>
        <v>96.99552910052911</v>
      </c>
    </row>
    <row r="12" spans="1:11" ht="12.75">
      <c r="A12" s="4" t="s">
        <v>59</v>
      </c>
      <c r="B12" s="7" t="s">
        <v>60</v>
      </c>
      <c r="C12" s="14">
        <v>60.2</v>
      </c>
      <c r="D12" s="14">
        <v>57.2</v>
      </c>
      <c r="E12" s="14">
        <v>50.9</v>
      </c>
      <c r="F12" s="14">
        <v>48.01408</v>
      </c>
      <c r="G12" s="14">
        <f t="shared" si="0"/>
        <v>2.8859199999999987</v>
      </c>
      <c r="H12" s="14">
        <f t="shared" si="1"/>
        <v>0.2446311629843935</v>
      </c>
      <c r="I12" s="14">
        <f t="shared" si="2"/>
        <v>83.9406993006993</v>
      </c>
      <c r="J12" s="14">
        <f t="shared" si="3"/>
        <v>94.33021611001965</v>
      </c>
      <c r="K12" s="14">
        <f t="shared" si="4"/>
        <v>79.75760797342191</v>
      </c>
    </row>
    <row r="13" spans="1:11" ht="12.75">
      <c r="A13" s="4" t="s">
        <v>61</v>
      </c>
      <c r="B13" s="7" t="s">
        <v>62</v>
      </c>
      <c r="C13" s="14">
        <v>779.1</v>
      </c>
      <c r="D13" s="14">
        <v>903.45</v>
      </c>
      <c r="E13" s="14">
        <v>880.09</v>
      </c>
      <c r="F13" s="14">
        <v>767.04752</v>
      </c>
      <c r="G13" s="14">
        <f t="shared" si="0"/>
        <v>113.04248000000007</v>
      </c>
      <c r="H13" s="14">
        <f t="shared" si="1"/>
        <v>3.9080979346453124</v>
      </c>
      <c r="I13" s="14">
        <f t="shared" si="2"/>
        <v>84.90204438541147</v>
      </c>
      <c r="J13" s="14">
        <f t="shared" si="3"/>
        <v>87.15557727050643</v>
      </c>
      <c r="K13" s="14">
        <f t="shared" si="4"/>
        <v>98.45302528558592</v>
      </c>
    </row>
    <row r="14" spans="1:11" ht="12.75">
      <c r="A14" s="4" t="s">
        <v>63</v>
      </c>
      <c r="B14" s="7" t="s">
        <v>64</v>
      </c>
      <c r="C14" s="14">
        <v>0</v>
      </c>
      <c r="D14" s="14">
        <v>4</v>
      </c>
      <c r="E14" s="14">
        <v>4</v>
      </c>
      <c r="F14" s="14">
        <v>3.75</v>
      </c>
      <c r="G14" s="14">
        <f t="shared" si="0"/>
        <v>0.25</v>
      </c>
      <c r="H14" s="14">
        <f t="shared" si="1"/>
        <v>0.019106205121320153</v>
      </c>
      <c r="I14" s="14">
        <f t="shared" si="2"/>
        <v>93.75</v>
      </c>
      <c r="J14" s="14">
        <f t="shared" si="3"/>
        <v>93.75</v>
      </c>
      <c r="K14" s="16" t="e">
        <f t="shared" si="4"/>
        <v>#DIV/0!</v>
      </c>
    </row>
    <row r="15" spans="1:11" ht="12.75">
      <c r="A15" s="4" t="s">
        <v>65</v>
      </c>
      <c r="B15" s="7" t="s">
        <v>66</v>
      </c>
      <c r="C15" s="14">
        <v>4351</v>
      </c>
      <c r="D15" s="14">
        <v>2816.19559</v>
      </c>
      <c r="E15" s="14">
        <v>2804.0055899999998</v>
      </c>
      <c r="F15" s="14">
        <v>1580.5617</v>
      </c>
      <c r="G15" s="14">
        <f t="shared" si="0"/>
        <v>1223.4438899999998</v>
      </c>
      <c r="H15" s="14">
        <f t="shared" si="1"/>
        <v>8.052942945893998</v>
      </c>
      <c r="I15" s="14">
        <f t="shared" si="2"/>
        <v>56.12400309170288</v>
      </c>
      <c r="J15" s="14">
        <f t="shared" si="3"/>
        <v>56.36799390260845</v>
      </c>
      <c r="K15" s="14">
        <f t="shared" si="4"/>
        <v>36.326400827396</v>
      </c>
    </row>
    <row r="16" spans="1:11" ht="12.75">
      <c r="A16" s="4" t="s">
        <v>67</v>
      </c>
      <c r="B16" s="7" t="s">
        <v>68</v>
      </c>
      <c r="C16" s="14">
        <v>1565.3</v>
      </c>
      <c r="D16" s="14">
        <v>3404.202</v>
      </c>
      <c r="E16" s="14">
        <v>3055.052</v>
      </c>
      <c r="F16" s="14">
        <v>2281.52348</v>
      </c>
      <c r="G16" s="14">
        <f t="shared" si="0"/>
        <v>773.5285200000003</v>
      </c>
      <c r="H16" s="14">
        <f t="shared" si="1"/>
        <v>11.62433482613018</v>
      </c>
      <c r="I16" s="14">
        <f t="shared" si="2"/>
        <v>67.02080193831034</v>
      </c>
      <c r="J16" s="14">
        <f t="shared" si="3"/>
        <v>74.68034848506669</v>
      </c>
      <c r="K16" s="14">
        <f t="shared" si="4"/>
        <v>145.75630741710853</v>
      </c>
    </row>
    <row r="17" spans="1:11" ht="12.75">
      <c r="A17" s="4" t="s">
        <v>69</v>
      </c>
      <c r="B17" s="7" t="s">
        <v>70</v>
      </c>
      <c r="C17" s="14">
        <v>0</v>
      </c>
      <c r="D17" s="14">
        <v>1</v>
      </c>
      <c r="E17" s="14">
        <v>1</v>
      </c>
      <c r="F17" s="14">
        <v>0</v>
      </c>
      <c r="G17" s="14">
        <f t="shared" si="0"/>
        <v>1</v>
      </c>
      <c r="H17" s="14">
        <f t="shared" si="1"/>
        <v>0</v>
      </c>
      <c r="I17" s="14">
        <f t="shared" si="2"/>
        <v>0</v>
      </c>
      <c r="J17" s="14">
        <f t="shared" si="3"/>
        <v>0</v>
      </c>
      <c r="K17" s="16" t="e">
        <f t="shared" si="4"/>
        <v>#DIV/0!</v>
      </c>
    </row>
    <row r="18" spans="1:11" ht="38.25">
      <c r="A18" s="4" t="s">
        <v>95</v>
      </c>
      <c r="B18" s="7" t="s">
        <v>96</v>
      </c>
      <c r="C18" s="14">
        <v>1317.7</v>
      </c>
      <c r="D18" s="14">
        <v>0</v>
      </c>
      <c r="E18" s="14">
        <v>0</v>
      </c>
      <c r="F18" s="14">
        <v>0</v>
      </c>
      <c r="G18" s="14">
        <f>E18-F18</f>
        <v>0</v>
      </c>
      <c r="H18" s="14">
        <f>F18/$F$24*100</f>
        <v>0</v>
      </c>
      <c r="I18" s="16" t="e">
        <f>F18/D18*100</f>
        <v>#DIV/0!</v>
      </c>
      <c r="J18" s="16" t="e">
        <f>F18/E18*100</f>
        <v>#DIV/0!</v>
      </c>
      <c r="K18" s="14">
        <f>F18/C18*100</f>
        <v>0</v>
      </c>
    </row>
    <row r="19" spans="1:11" ht="25.5">
      <c r="A19" s="4" t="s">
        <v>71</v>
      </c>
      <c r="B19" s="7" t="s">
        <v>72</v>
      </c>
      <c r="C19" s="14">
        <v>114.4</v>
      </c>
      <c r="D19" s="14">
        <v>212.1</v>
      </c>
      <c r="E19" s="14">
        <v>200.325</v>
      </c>
      <c r="F19" s="14">
        <v>150.83328</v>
      </c>
      <c r="G19" s="14">
        <f t="shared" si="0"/>
        <v>49.49171999999999</v>
      </c>
      <c r="H19" s="14">
        <f t="shared" si="1"/>
        <v>0.7684937564804045</v>
      </c>
      <c r="I19" s="14">
        <f t="shared" si="2"/>
        <v>71.11422913719943</v>
      </c>
      <c r="J19" s="14">
        <f t="shared" si="3"/>
        <v>75.29428678397603</v>
      </c>
      <c r="K19" s="14">
        <f t="shared" si="4"/>
        <v>131.84727272727272</v>
      </c>
    </row>
    <row r="20" spans="1:11" ht="12.75">
      <c r="A20" s="4" t="s">
        <v>73</v>
      </c>
      <c r="B20" s="7" t="s">
        <v>74</v>
      </c>
      <c r="C20" s="14">
        <v>89.1</v>
      </c>
      <c r="D20" s="14">
        <v>345.298</v>
      </c>
      <c r="E20" s="14">
        <v>306.698</v>
      </c>
      <c r="F20" s="14">
        <v>191.16460999999998</v>
      </c>
      <c r="G20" s="14">
        <f t="shared" si="0"/>
        <v>115.53339</v>
      </c>
      <c r="H20" s="14">
        <f t="shared" si="1"/>
        <v>0.9739814001592452</v>
      </c>
      <c r="I20" s="14">
        <f t="shared" si="2"/>
        <v>55.36221177070241</v>
      </c>
      <c r="J20" s="14">
        <f t="shared" si="3"/>
        <v>62.329917378007025</v>
      </c>
      <c r="K20" s="14">
        <f t="shared" si="4"/>
        <v>214.55062850729516</v>
      </c>
    </row>
    <row r="21" spans="1:11" ht="12.75">
      <c r="A21" s="4" t="s">
        <v>75</v>
      </c>
      <c r="B21" s="7" t="s">
        <v>76</v>
      </c>
      <c r="C21" s="14">
        <v>113.5</v>
      </c>
      <c r="D21" s="14">
        <v>54907.05</v>
      </c>
      <c r="E21" s="14">
        <v>51737.05</v>
      </c>
      <c r="F21" s="14">
        <v>10969.61534</v>
      </c>
      <c r="G21" s="14">
        <f t="shared" si="0"/>
        <v>40767.43466</v>
      </c>
      <c r="H21" s="14">
        <f t="shared" si="1"/>
        <v>55.89005887680537</v>
      </c>
      <c r="I21" s="14">
        <f t="shared" si="2"/>
        <v>19.978518860510626</v>
      </c>
      <c r="J21" s="14">
        <f t="shared" si="3"/>
        <v>21.20263010743751</v>
      </c>
      <c r="K21" s="14">
        <f t="shared" si="4"/>
        <v>9664.859330396475</v>
      </c>
    </row>
    <row r="22" spans="1:11" ht="12.75">
      <c r="A22" s="4" t="s">
        <v>77</v>
      </c>
      <c r="B22" s="7" t="s">
        <v>78</v>
      </c>
      <c r="C22" s="14">
        <v>151.1</v>
      </c>
      <c r="D22" s="14">
        <v>167.884</v>
      </c>
      <c r="E22" s="14">
        <v>161.012</v>
      </c>
      <c r="F22" s="14">
        <v>131.76095</v>
      </c>
      <c r="G22" s="14">
        <f>E22-F22</f>
        <v>29.251049999999992</v>
      </c>
      <c r="H22" s="14">
        <f>F22/$F$24*100</f>
        <v>0.6713204633813358</v>
      </c>
      <c r="I22" s="14">
        <f>F22/D22*100</f>
        <v>78.48332777393917</v>
      </c>
      <c r="J22" s="14">
        <f>F22/E22*100</f>
        <v>81.83300002484287</v>
      </c>
      <c r="K22" s="14">
        <f>F22/C22*100</f>
        <v>87.20115817339511</v>
      </c>
    </row>
    <row r="23" spans="1:11" ht="25.5">
      <c r="A23" s="4" t="s">
        <v>97</v>
      </c>
      <c r="B23" s="7" t="s">
        <v>98</v>
      </c>
      <c r="C23" s="14">
        <v>0.8</v>
      </c>
      <c r="D23" s="14">
        <v>0</v>
      </c>
      <c r="E23" s="14">
        <v>0</v>
      </c>
      <c r="F23" s="14">
        <v>0</v>
      </c>
      <c r="G23" s="14">
        <f t="shared" si="0"/>
        <v>0</v>
      </c>
      <c r="H23" s="14">
        <f t="shared" si="1"/>
        <v>0</v>
      </c>
      <c r="I23" s="16" t="e">
        <f t="shared" si="2"/>
        <v>#DIV/0!</v>
      </c>
      <c r="J23" s="16" t="e">
        <f t="shared" si="3"/>
        <v>#DIV/0!</v>
      </c>
      <c r="K23" s="14">
        <f t="shared" si="4"/>
        <v>0</v>
      </c>
    </row>
    <row r="24" spans="1:11" ht="13.5">
      <c r="A24" s="6" t="s">
        <v>50</v>
      </c>
      <c r="B24" s="9"/>
      <c r="C24" s="15">
        <f>SUM(C8:C23)</f>
        <v>11575.4</v>
      </c>
      <c r="D24" s="15">
        <v>67646.55559</v>
      </c>
      <c r="E24" s="15">
        <v>62979.61959</v>
      </c>
      <c r="F24" s="15">
        <v>19627.13148</v>
      </c>
      <c r="G24" s="15">
        <f t="shared" si="0"/>
        <v>43352.488110000006</v>
      </c>
      <c r="H24" s="15">
        <f t="shared" si="1"/>
        <v>100</v>
      </c>
      <c r="I24" s="15">
        <f t="shared" si="2"/>
        <v>29.014236288626975</v>
      </c>
      <c r="J24" s="15">
        <f t="shared" si="3"/>
        <v>31.16425854550005</v>
      </c>
      <c r="K24" s="15">
        <f t="shared" si="4"/>
        <v>169.55899130915563</v>
      </c>
    </row>
    <row r="25" ht="12.75">
      <c r="A25" s="1"/>
    </row>
    <row r="26" ht="12.75">
      <c r="A26" s="1"/>
    </row>
  </sheetData>
  <mergeCells count="10">
    <mergeCell ref="I6:K6"/>
    <mergeCell ref="A1:F1"/>
    <mergeCell ref="A3:K3"/>
    <mergeCell ref="A4:G4"/>
    <mergeCell ref="A5:G5"/>
    <mergeCell ref="A6:A7"/>
    <mergeCell ref="B6:B7"/>
    <mergeCell ref="C6:C7"/>
    <mergeCell ref="D6:D7"/>
    <mergeCell ref="E6:H6"/>
  </mergeCells>
  <printOptions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Бакашова</cp:lastModifiedBy>
  <cp:lastPrinted>2014-10-22T08:19:45Z</cp:lastPrinted>
  <dcterms:created xsi:type="dcterms:W3CDTF">2002-03-11T10:22:12Z</dcterms:created>
  <dcterms:modified xsi:type="dcterms:W3CDTF">2014-10-22T08:19:48Z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