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2" hidden="1">'Лист3'!$A$20:$F$220</definedName>
    <definedName name="_xlnm.Print_Titles" localSheetId="2">'Лист3'!$18:$20</definedName>
  </definedNames>
  <calcPr fullCalcOnLoad="1"/>
</workbook>
</file>

<file path=xl/sharedStrings.xml><?xml version="1.0" encoding="utf-8"?>
<sst xmlns="http://schemas.openxmlformats.org/spreadsheetml/2006/main" count="615" uniqueCount="246">
  <si>
    <t>0020400</t>
  </si>
  <si>
    <t>Выполнение функций органами местного самоуправления</t>
  </si>
  <si>
    <t>500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</si>
  <si>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</si>
  <si>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</si>
  <si>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0020800</t>
  </si>
  <si>
    <t>Обслуживание государственного и муниципального долга</t>
  </si>
  <si>
    <t>Процентные платежи по муниципальному долгу</t>
  </si>
  <si>
    <t>0650300</t>
  </si>
  <si>
    <t>Прочие расходы</t>
  </si>
  <si>
    <t>013</t>
  </si>
  <si>
    <t>Другие общегосударственные вопросы</t>
  </si>
  <si>
    <t>0920300</t>
  </si>
  <si>
    <t>Мобилизационная  и вневойсковая подготовка</t>
  </si>
  <si>
    <t>Руководство и управление в сфере установленных функций</t>
  </si>
  <si>
    <t>0010000</t>
  </si>
  <si>
    <t>Осуществление первичного воинского учета на территориях, где отсутствуют военные комиссариаты</t>
  </si>
  <si>
    <t>0013600</t>
  </si>
  <si>
    <t>Органы внутренних дел</t>
  </si>
  <si>
    <t>Пособия и компенсации военнослужащим, приравненным к ним лицам, а также уволенным из их числа</t>
  </si>
  <si>
    <t>2027600</t>
  </si>
  <si>
    <t>Социальные выплаты</t>
  </si>
  <si>
    <t>005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</si>
  <si>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</si>
  <si>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</si>
  <si>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</si>
  <si>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</si>
  <si>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</si>
  <si>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Целевые программы муниципальных образований</t>
  </si>
  <si>
    <t>Сельское хозяйство и рыболовство</t>
  </si>
  <si>
    <t>Мероприятия в области сельскохозяйственного производства</t>
  </si>
  <si>
    <t>006</t>
  </si>
  <si>
    <t>Другие вопросы в области национальной экономики</t>
  </si>
  <si>
    <t>Жилищное хозяйство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</si>
  <si>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</si>
  <si>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Бюджетные инвестиции</t>
  </si>
  <si>
    <t>003</t>
  </si>
  <si>
    <t>Поддержка жилищного хозяйства</t>
  </si>
  <si>
    <t>3500000</t>
  </si>
  <si>
    <t>Капитальный ремонт государственного жилищного фонда субъектов Российской Федерации  и муниципального жилищного фонда</t>
  </si>
  <si>
    <t>3500200</t>
  </si>
  <si>
    <t xml:space="preserve">Мероприятия в области жилищного хозяйства </t>
  </si>
  <si>
    <t>3500300</t>
  </si>
  <si>
    <t>7950000</t>
  </si>
  <si>
    <t>Коммунальное хозяйство</t>
  </si>
  <si>
    <t xml:space="preserve">Бюджетные инвестиции в объекты капитального строительства собственности муниципальных образований </t>
  </si>
  <si>
    <t xml:space="preserve">Поддержка коммунального хозяйства </t>
  </si>
  <si>
    <t>3510000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</si>
  <si>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</si>
  <si>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3510200</t>
  </si>
  <si>
    <t>Мероприятия в области коммунального хозяйства</t>
  </si>
  <si>
    <t>3510500</t>
  </si>
  <si>
    <t>Благоустройство</t>
  </si>
  <si>
    <t>Уличное освещение</t>
  </si>
  <si>
    <t>6000100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</si>
  <si>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</si>
  <si>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</si>
  <si>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</si>
  <si>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</si>
  <si>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</si>
  <si>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</si>
  <si>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</si>
  <si>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</si>
  <si>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Молодежная политика и оздоровление детей</t>
  </si>
  <si>
    <t>Проведение мероприятий для детей и молодежи</t>
  </si>
  <si>
    <t>4310100</t>
  </si>
  <si>
    <t>447</t>
  </si>
  <si>
    <t xml:space="preserve">Культура 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</si>
  <si>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</si>
  <si>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</si>
  <si>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</si>
  <si>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</si>
  <si>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001</t>
  </si>
  <si>
    <t>Библиотеки</t>
  </si>
  <si>
    <t>4420000</t>
  </si>
  <si>
    <t>4429900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</si>
  <si>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</si>
  <si>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</si>
  <si>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5129700</t>
  </si>
  <si>
    <t>Пенсионное обеспечение</t>
  </si>
  <si>
    <t>Социальное обеспечение населения</t>
  </si>
  <si>
    <t>Подпрограмма «Обеспечение жильем молодых семей»</t>
  </si>
  <si>
    <t>Субсидии на обеспечение жильем</t>
  </si>
  <si>
    <t>501</t>
  </si>
  <si>
    <t>Иные межбюджетные трансферты</t>
  </si>
  <si>
    <t>5210600</t>
  </si>
  <si>
    <t>017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</si>
  <si>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</si>
  <si>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</si>
  <si>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</si>
  <si>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</si>
  <si>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</si>
  <si>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</si>
  <si>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0103</t>
  </si>
  <si>
    <t>0104</t>
  </si>
  <si>
    <t>0111</t>
  </si>
  <si>
    <t>0114</t>
  </si>
  <si>
    <t>0200</t>
  </si>
  <si>
    <t>0203</t>
  </si>
  <si>
    <t>0300</t>
  </si>
  <si>
    <t>0302</t>
  </si>
  <si>
    <t>0309</t>
  </si>
  <si>
    <t>0400</t>
  </si>
  <si>
    <t>0405</t>
  </si>
  <si>
    <t>0412</t>
  </si>
  <si>
    <t>0500</t>
  </si>
  <si>
    <t>0501</t>
  </si>
  <si>
    <t>0502</t>
  </si>
  <si>
    <t>0503</t>
  </si>
  <si>
    <t>0700</t>
  </si>
  <si>
    <t>0707</t>
  </si>
  <si>
    <t>0800</t>
  </si>
  <si>
    <t>0801</t>
  </si>
  <si>
    <t>1000</t>
  </si>
  <si>
    <t>1001</t>
  </si>
  <si>
    <t>1003</t>
  </si>
  <si>
    <t>Наименование</t>
  </si>
  <si>
    <t>КФСР</t>
  </si>
  <si>
    <t>КЦСР</t>
  </si>
  <si>
    <t>КВР</t>
  </si>
  <si>
    <t>Бюджетные ассигнования на год</t>
  </si>
  <si>
    <t xml:space="preserve">ИТОГО 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</si>
  <si>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</si>
  <si>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</si>
  <si>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</si>
  <si>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 решению совета депутатов</t>
  </si>
  <si>
    <t>муниципального образования</t>
  </si>
  <si>
    <t>Сланцевского муниципального района</t>
  </si>
  <si>
    <t>Ленинградской области</t>
  </si>
  <si>
    <t>РАСПРЕДЕЛЕНИЕ</t>
  </si>
  <si>
    <t>расходов местного бюджета по разделам, подразделам, целевым статьям расходов,</t>
  </si>
  <si>
    <t>видам расходов функциональной классификации расходов Российской Федерации</t>
  </si>
  <si>
    <t>тыс. руб.</t>
  </si>
  <si>
    <t>0980000</t>
  </si>
  <si>
    <t>0980100</t>
  </si>
  <si>
    <t>0980101</t>
  </si>
  <si>
    <t>0980200</t>
  </si>
  <si>
    <t>0980201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</si>
  <si>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</si>
  <si>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3510300</t>
  </si>
  <si>
    <t>Мероприятия в области строительства, архитектуры и градостроительства</t>
  </si>
  <si>
    <t>Обеспечение мероприятий по реформированию государственной и муниципальной службы</t>
  </si>
  <si>
    <t>0928400</t>
  </si>
  <si>
    <t>0107</t>
  </si>
  <si>
    <t>0200000</t>
  </si>
  <si>
    <t>0200002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</si>
  <si>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</si>
  <si>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</si>
  <si>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</si>
  <si>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4500600</t>
  </si>
  <si>
    <t>Комплектование книжных фондов библиотек муниципальных образований</t>
  </si>
  <si>
    <t xml:space="preserve">Мероприятия в сфере культуры, кинематографии и средств массовой информации </t>
  </si>
  <si>
    <t>4500000</t>
  </si>
  <si>
    <t xml:space="preserve">Резервные фонды </t>
  </si>
  <si>
    <t>Резервные фонды местных администраций</t>
  </si>
  <si>
    <t>0700500</t>
  </si>
  <si>
    <t>Региональные целевые программы</t>
  </si>
  <si>
    <t>5220000</t>
  </si>
  <si>
    <t>Общеэкономические вопросы</t>
  </si>
  <si>
    <t>0401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</si>
  <si>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</si>
  <si>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Региональная целевая  программа "Предупреждение ситуаций, связанных с нарушением функционирования объектов жилищно-коммунального хозяйства Ленинградской области, в 2008-2011 годах"</t>
  </si>
  <si>
    <t>Мероприятия в области социальной политики</t>
  </si>
  <si>
    <t>068</t>
  </si>
  <si>
    <t xml:space="preserve">Культура и кинематография </t>
  </si>
  <si>
    <t>Осуществление деятельности финансовых, налоговых и таможенных органов и органов финансового (финансово-бюджетного) надзора</t>
  </si>
  <si>
    <t>0106</t>
  </si>
  <si>
    <t>1300</t>
  </si>
  <si>
    <t>Обслуживание внутреннего государственного и муниципального долга</t>
  </si>
  <si>
    <t>1301</t>
  </si>
  <si>
    <t>0113</t>
  </si>
  <si>
    <t>6000000</t>
  </si>
  <si>
    <t>Резервные фонды исполнительных органов государственной власти субъектов Российской Федерации</t>
  </si>
  <si>
    <t>0700400</t>
  </si>
  <si>
    <t>0700401</t>
  </si>
  <si>
    <t>Резервный фонд правительства Ленинградской области</t>
  </si>
  <si>
    <t>1100</t>
  </si>
  <si>
    <t>Массовый спорт</t>
  </si>
  <si>
    <t>1102</t>
  </si>
  <si>
    <t>5220400</t>
  </si>
  <si>
    <t>Долгосрочная целевая программа "Развитие информационного общества Ленинградской области на 2011-2013 годы"</t>
  </si>
  <si>
    <t>5224104</t>
  </si>
  <si>
    <t>Капитальный ремонт сельских учреждений культуры в рамках реализации долгосрочной целевой программы "Социальное развитие села на 2009-2012 годы"</t>
  </si>
  <si>
    <t>7951401</t>
  </si>
  <si>
    <t>Муниципальная целевая программа "Пожарная безопасность на территории муниципального образования Выскатское сельское поселение Сланцевского муниципального района Ленинградской области на 2011-2014 годы"</t>
  </si>
  <si>
    <t>Мероприятия по землеустройству и землепользованию</t>
  </si>
  <si>
    <t>Дорожное хозяйство (дорожные фонды)</t>
  </si>
  <si>
    <t>0409</t>
  </si>
  <si>
    <t>Ремонт и содержание автомобильных дорог местного значения</t>
  </si>
  <si>
    <t>3150110</t>
  </si>
  <si>
    <t>7951901</t>
  </si>
  <si>
    <t>Муниципальная целевая программа "Оснащение приборами учета потребления коммунальных ресурсов муниципальных учреждений, расположенных на территории  муниципального образования Выскатское сельское поселение Сланцевского муниципального района Ленинградской области на период 2010-2012 годы"</t>
  </si>
  <si>
    <t>7951701</t>
  </si>
  <si>
    <t>3510504</t>
  </si>
  <si>
    <t>Субсидии юридическим лицам на возмещение части затрат, связанных с эксплуатацией арендуемого имущества и предоставлением услуг водоснабжения и водоотведения потребителям поселения, которые не возмещаются оплатой от потребителей, а также возмещение судебных издержек на основании вступивших в законную силу судебных актов по предоставлению указанных субсидий</t>
  </si>
  <si>
    <t>7953401</t>
  </si>
  <si>
    <t>Муниципальная целевая программа "Проведение капитального ремонта многоквартирных домов, расположенных на территории муниципального образования Выскатское сельское поселение Сланцевского муниципального района Ленинградской области на 2012 год"</t>
  </si>
  <si>
    <t>5210306</t>
  </si>
  <si>
    <t xml:space="preserve">Межбюджетные трансферты </t>
  </si>
  <si>
    <t>5210000</t>
  </si>
  <si>
    <t>Средства бюджетам муниципальных образований на проведение непредвиденных работ и других неотложных мероприятий, направленных на обеспечение устойчивого функционирования объектов жилищно-коммунального хозяйства</t>
  </si>
  <si>
    <t>Межбюджетные трансферты</t>
  </si>
  <si>
    <t>5210117</t>
  </si>
  <si>
    <t>Обеспечение мероприятий по внедрению коллективных (общедомовых) приборов учета коммунальных ресурсов</t>
  </si>
  <si>
    <t>5210136</t>
  </si>
  <si>
    <t>Обеспечение стимулирующих выплат основному персоналу муниципальных музеев и библиотек</t>
  </si>
  <si>
    <t>Муниципальная целевая программа "Установка коллективных (общедомовых) приборов учета коммунальных услуг в многоквартирных домах, расположенных на территории  муниципального образования Выскатское сельское поселение Сланцевского муниципального района Ленинградской области на 2012 год"</t>
  </si>
  <si>
    <t>Долгосрочная целевая программа "Совершенствование и развитие автомобильных дорог Ленинградской области на 2009-2020 годы"</t>
  </si>
  <si>
    <t>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</t>
  </si>
  <si>
    <t>Мероприятия по капитальному ремонту и ремонту автомобильных дорог общего пользования местного значения, в том числе в населенных пунктах Ленинградской области</t>
  </si>
  <si>
    <t>Оказание других видов социальной помощи</t>
  </si>
  <si>
    <t>Сланцевского муниципального района Ленинградской области на 2013 год</t>
  </si>
  <si>
    <t>5210601</t>
  </si>
  <si>
    <t xml:space="preserve">Прочие мероприятия в области жилищного хозяйства </t>
  </si>
  <si>
    <t>3500301</t>
  </si>
  <si>
    <t>4310101</t>
  </si>
  <si>
    <t>Оказание социальной помощи Почетным гражданам муниципальных образований</t>
  </si>
  <si>
    <t>Выполнение других обязательств муниципальных образований</t>
  </si>
  <si>
    <t>0700501</t>
  </si>
  <si>
    <t>Доплаты к пенсиям муниципальных служащих</t>
  </si>
  <si>
    <t xml:space="preserve">Субсидии юридическим лицам, индивидуальным предпринимателям, физическим лицам </t>
  </si>
  <si>
    <t xml:space="preserve">Выполнение функций казенными учреждениями </t>
  </si>
  <si>
    <t>Приложение 5</t>
  </si>
  <si>
    <t>3510505</t>
  </si>
  <si>
    <t>Прочие мероприятия в области коммунального хозяйства</t>
  </si>
  <si>
    <t>Гостицкое сельское поселение</t>
  </si>
  <si>
    <t xml:space="preserve">муниципального образования ГОСТИЦКОЕ СЕЛЬСКОЕ ПОСЕЛЕНИЕ </t>
  </si>
  <si>
    <t>7951402</t>
  </si>
  <si>
    <t>Муниципальная целевая программа "Обеспечение первичных мер пожарной безопасности на территории муниципального образования Гостицкое сельское поселение Сланцевского муниципального района Ленинградской области  на 2012-2014 годы"</t>
  </si>
  <si>
    <t>Местная администрация и ее структурные подразделения, советы депутатов</t>
  </si>
  <si>
    <t>5210602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</si>
  <si>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</si>
  <si>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</si>
  <si>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</si>
  <si>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</si>
  <si>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 xml:space="preserve">Средства бюджету муниципального района из бюджетов поселений на осуществление контрольных функций Советов депутатов </t>
  </si>
  <si>
    <t>Средства бюджету муниципального района из бюджетов поселений в соответствии с заключенными соглашениями на организацию исполнения полномочий поселений</t>
  </si>
  <si>
    <t xml:space="preserve">Средства бюджету муниципального района из бюджетов поселений в соответствии с заключенными соглашениями на организацию исполнения полномочий поселений в соответствии с заключенными соглашениями </t>
  </si>
  <si>
    <t>Средства бюджету муниципального района из бюджетов поселений на осуществление  полномочий по формированию, исполнению и контролю за исполнением бюджетов поселений</t>
  </si>
  <si>
    <t>Реализация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</si>
  <si>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</si>
  <si>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</si>
  <si>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</si>
  <si>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Расходы на приобретение акций и иных форм участия в капитале в собственность муниципального образования</t>
  </si>
  <si>
    <t>0900206</t>
  </si>
  <si>
    <t>от   07.06.2013  № 240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</si>
</sst>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3">
    <font>
      <sz val="10"/>
      <name val="Arial"/>
      <family val="0"/>
    </font>
    <font>
      <sz val="8"/>
      <name val="Arial Cyr"/>
      <family val="2"/>
    </font>
    <font>
      <b/>
      <i/>
      <sz val="8"/>
      <name val="Arial"/>
      <family val="2"/>
    </font>
    <font>
      <sz val="8"/>
      <color indexed="8"/>
      <name val="Arial Cyr"/>
      <family val="2"/>
    </font>
    <font>
      <b/>
      <i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 Cyr"/>
      <family val="0"/>
    </font>
    <font>
      <sz val="10"/>
      <name val="Arial Cyr"/>
      <family val="0"/>
    </font>
    <font>
      <b/>
      <sz val="10"/>
      <name val="Arial Cyr"/>
      <family val="0"/>
    </font>
    <font>
      <b/>
      <i/>
      <sz val="8"/>
      <color indexed="8"/>
      <name val="Arial Cyr"/>
      <family val="0"/>
    </font>
    <font>
      <b/>
      <i/>
      <sz val="8"/>
      <name val="Arial Cyr"/>
      <family val="0"/>
    </font>
    <font>
      <b/>
      <sz val="8"/>
      <color indexed="8"/>
      <name val="Arial Cyr"/>
      <family val="0"/>
    </font>
    <font>
      <b/>
      <sz val="9"/>
      <name val="Arial"/>
      <family val="2"/>
    </font>
    <font>
      <b/>
      <sz val="8"/>
      <name val="Arial CYR"/>
      <family val="2"/>
    </font>
    <font>
      <i/>
      <sz val="8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9" fillId="0" borderId="0" xfId="0" applyFont="1" applyAlignment="1">
      <alignment/>
    </xf>
    <xf numFmtId="49" fontId="8" fillId="0" borderId="0" xfId="0" applyNumberFormat="1" applyFont="1" applyBorder="1" applyAlignment="1">
      <alignment/>
    </xf>
    <xf numFmtId="180" fontId="1" fillId="0" borderId="10" xfId="0" applyNumberFormat="1" applyFont="1" applyFill="1" applyBorder="1" applyAlignment="1">
      <alignment horizontal="right" indent="1"/>
    </xf>
    <xf numFmtId="180" fontId="1" fillId="0" borderId="10" xfId="0" applyNumberFormat="1" applyFont="1" applyBorder="1" applyAlignment="1">
      <alignment horizontal="right" indent="1"/>
    </xf>
    <xf numFmtId="180" fontId="3" fillId="0" borderId="10" xfId="0" applyNumberFormat="1" applyFont="1" applyFill="1" applyBorder="1" applyAlignment="1">
      <alignment horizontal="right" indent="1"/>
    </xf>
    <xf numFmtId="49" fontId="10" fillId="0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/>
    </xf>
    <xf numFmtId="180" fontId="13" fillId="0" borderId="10" xfId="0" applyNumberFormat="1" applyFont="1" applyBorder="1" applyAlignment="1">
      <alignment horizontal="right" indent="1"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11" fillId="0" borderId="10" xfId="0" applyNumberFormat="1" applyFont="1" applyFill="1" applyBorder="1" applyAlignment="1">
      <alignment horizontal="center"/>
    </xf>
    <xf numFmtId="180" fontId="11" fillId="0" borderId="10" xfId="0" applyNumberFormat="1" applyFont="1" applyFill="1" applyBorder="1" applyAlignment="1">
      <alignment horizontal="right" indent="1"/>
    </xf>
    <xf numFmtId="0" fontId="4" fillId="0" borderId="12" xfId="0" applyFont="1" applyFill="1" applyBorder="1" applyAlignment="1">
      <alignment horizontal="left" wrapText="1"/>
    </xf>
    <xf numFmtId="49" fontId="10" fillId="0" borderId="13" xfId="0" applyNumberFormat="1" applyFont="1" applyFill="1" applyBorder="1" applyAlignment="1">
      <alignment horizontal="center"/>
    </xf>
    <xf numFmtId="180" fontId="12" fillId="0" borderId="13" xfId="0" applyNumberFormat="1" applyFont="1" applyFill="1" applyBorder="1" applyAlignment="1">
      <alignment horizontal="right" indent="1"/>
    </xf>
    <xf numFmtId="49" fontId="11" fillId="0" borderId="10" xfId="0" applyNumberFormat="1" applyFont="1" applyFill="1" applyBorder="1" applyAlignment="1">
      <alignment horizontal="center"/>
    </xf>
    <xf numFmtId="180" fontId="7" fillId="0" borderId="10" xfId="0" applyNumberFormat="1" applyFont="1" applyFill="1" applyBorder="1" applyAlignment="1">
      <alignment horizontal="right" indent="1"/>
    </xf>
    <xf numFmtId="0" fontId="5" fillId="0" borderId="11" xfId="0" applyFont="1" applyFill="1" applyBorder="1" applyAlignment="1">
      <alignment horizontal="left" wrapText="1"/>
    </xf>
    <xf numFmtId="180" fontId="12" fillId="0" borderId="10" xfId="0" applyNumberFormat="1" applyFont="1" applyFill="1" applyBorder="1" applyAlignment="1">
      <alignment horizontal="right" indent="1"/>
    </xf>
    <xf numFmtId="0" fontId="6" fillId="0" borderId="11" xfId="0" applyFont="1" applyFill="1" applyBorder="1" applyAlignment="1">
      <alignment horizontal="left" wrapText="1"/>
    </xf>
    <xf numFmtId="49" fontId="15" fillId="0" borderId="10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left" wrapText="1"/>
    </xf>
    <xf numFmtId="49" fontId="10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right" indent="1"/>
    </xf>
    <xf numFmtId="0" fontId="10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180" fontId="12" fillId="0" borderId="10" xfId="0" applyNumberFormat="1" applyFont="1" applyFill="1" applyBorder="1" applyAlignment="1">
      <alignment horizontal="right" wrapText="1" indent="1"/>
    </xf>
    <xf numFmtId="49" fontId="3" fillId="0" borderId="10" xfId="0" applyNumberFormat="1" applyFont="1" applyFill="1" applyBorder="1" applyAlignment="1">
      <alignment horizontal="center" wrapText="1"/>
    </xf>
    <xf numFmtId="180" fontId="3" fillId="0" borderId="10" xfId="0" applyNumberFormat="1" applyFont="1" applyFill="1" applyBorder="1" applyAlignment="1">
      <alignment horizontal="right" wrapText="1" indent="1"/>
    </xf>
    <xf numFmtId="49" fontId="12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180" fontId="10" fillId="0" borderId="10" xfId="0" applyNumberFormat="1" applyFont="1" applyFill="1" applyBorder="1" applyAlignment="1">
      <alignment horizontal="right" indent="1"/>
    </xf>
    <xf numFmtId="180" fontId="3" fillId="0" borderId="10" xfId="0" applyNumberFormat="1" applyFont="1" applyFill="1" applyBorder="1" applyAlignment="1">
      <alignment horizontal="right" wrapText="1" indent="1"/>
    </xf>
    <xf numFmtId="180" fontId="10" fillId="0" borderId="10" xfId="0" applyNumberFormat="1" applyFont="1" applyFill="1" applyBorder="1" applyAlignment="1">
      <alignment horizontal="right" indent="1"/>
    </xf>
    <xf numFmtId="49" fontId="6" fillId="0" borderId="11" xfId="0" applyNumberFormat="1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49" fontId="11" fillId="0" borderId="13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180" fontId="7" fillId="0" borderId="13" xfId="0" applyNumberFormat="1" applyFont="1" applyFill="1" applyBorder="1" applyAlignment="1">
      <alignment horizontal="right" indent="1"/>
    </xf>
    <xf numFmtId="49" fontId="1" fillId="0" borderId="10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 wrapText="1"/>
    </xf>
    <xf numFmtId="49" fontId="11" fillId="0" borderId="15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left" wrapText="1"/>
    </xf>
    <xf numFmtId="49" fontId="1" fillId="0" borderId="17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 wrapText="1"/>
    </xf>
    <xf numFmtId="180" fontId="1" fillId="0" borderId="17" xfId="0" applyNumberFormat="1" applyFont="1" applyFill="1" applyBorder="1" applyAlignment="1">
      <alignment horizontal="right" indent="1"/>
    </xf>
    <xf numFmtId="49" fontId="3" fillId="0" borderId="13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center" wrapText="1"/>
    </xf>
    <xf numFmtId="49" fontId="11" fillId="0" borderId="11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left" vertical="center" wrapText="1"/>
    </xf>
    <xf numFmtId="49" fontId="11" fillId="0" borderId="11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wrapText="1"/>
    </xf>
    <xf numFmtId="0" fontId="13" fillId="0" borderId="11" xfId="0" applyFont="1" applyBorder="1" applyAlignment="1">
      <alignment horizontal="center"/>
    </xf>
    <xf numFmtId="0" fontId="2" fillId="0" borderId="11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49" fontId="11" fillId="0" borderId="10" xfId="0" applyNumberFormat="1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right" indent="1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0"/>
  <sheetViews>
    <sheetView tabSelected="1" zoomScalePageLayoutView="0" workbookViewId="0" topLeftCell="A1">
      <selection activeCell="G9" sqref="G9"/>
    </sheetView>
  </sheetViews>
  <sheetFormatPr defaultColWidth="8.8515625" defaultRowHeight="12.75"/>
  <cols>
    <col min="1" max="1" width="68.00390625" style="6" customWidth="1"/>
    <col min="2" max="2" width="6.7109375" style="4" customWidth="1"/>
    <col min="3" max="3" width="7.8515625" style="4" customWidth="1"/>
    <col min="4" max="4" width="6.7109375" style="4" customWidth="1"/>
    <col min="5" max="5" width="10.7109375" style="4" customWidth="1"/>
    <col min="6" max="16384" width="8.8515625" style="4" customWidth="1"/>
  </cols>
  <sheetData>
    <row r="1" s="10" customFormat="1" ht="12.75">
      <c r="E1" s="11" t="s">
        <v>222</v>
      </c>
    </row>
    <row r="2" spans="1:2" s="10" customFormat="1" ht="12.75">
      <c r="A2" s="12"/>
      <c r="B2" s="12"/>
    </row>
    <row r="3" spans="1:5" s="10" customFormat="1" ht="12.75">
      <c r="A3" s="12"/>
      <c r="B3" s="12"/>
      <c r="D3" s="13"/>
      <c r="E3" s="11" t="s">
        <v>125</v>
      </c>
    </row>
    <row r="4" spans="1:5" s="10" customFormat="1" ht="12.75">
      <c r="A4" s="12"/>
      <c r="B4" s="12"/>
      <c r="D4" s="13"/>
      <c r="E4" s="11" t="s">
        <v>126</v>
      </c>
    </row>
    <row r="5" spans="1:5" s="10" customFormat="1" ht="12.75">
      <c r="A5" s="12"/>
      <c r="B5" s="12"/>
      <c r="D5" s="13"/>
      <c r="E5" s="11" t="s">
        <v>225</v>
      </c>
    </row>
    <row r="6" spans="1:5" s="10" customFormat="1" ht="12.75">
      <c r="A6" s="12"/>
      <c r="B6" s="12"/>
      <c r="D6" s="13"/>
      <c r="E6" s="11" t="s">
        <v>127</v>
      </c>
    </row>
    <row r="7" spans="1:5" s="10" customFormat="1" ht="12.75">
      <c r="A7" s="12"/>
      <c r="B7" s="12"/>
      <c r="D7" s="13"/>
      <c r="E7" s="11" t="s">
        <v>128</v>
      </c>
    </row>
    <row r="8" spans="1:5" s="10" customFormat="1" ht="12.75">
      <c r="A8" s="12"/>
      <c r="B8" s="12"/>
      <c r="D8" s="13"/>
      <c r="E8" s="11" t="s">
        <v>245</v>
      </c>
    </row>
    <row r="9" spans="1:5" s="10" customFormat="1" ht="12.75">
      <c r="A9" s="12"/>
      <c r="B9" s="12"/>
      <c r="D9" s="13"/>
      <c r="E9" s="11"/>
    </row>
    <row r="10" spans="1:5" s="10" customFormat="1" ht="12.75">
      <c r="A10" s="14"/>
      <c r="B10" s="14"/>
      <c r="C10" s="14"/>
      <c r="D10" s="15"/>
      <c r="E10" s="15"/>
    </row>
    <row r="11" spans="1:5" s="10" customFormat="1" ht="12.75">
      <c r="A11" s="97" t="s">
        <v>129</v>
      </c>
      <c r="B11" s="97"/>
      <c r="C11" s="97"/>
      <c r="D11" s="97"/>
      <c r="E11" s="97"/>
    </row>
    <row r="12" spans="1:5" s="10" customFormat="1" ht="12.75">
      <c r="A12" s="98" t="s">
        <v>130</v>
      </c>
      <c r="B12" s="98"/>
      <c r="C12" s="98"/>
      <c r="D12" s="98"/>
      <c r="E12" s="98"/>
    </row>
    <row r="13" spans="1:5" s="10" customFormat="1" ht="12.75">
      <c r="A13" s="98" t="s">
        <v>131</v>
      </c>
      <c r="B13" s="98"/>
      <c r="C13" s="98"/>
      <c r="D13" s="98"/>
      <c r="E13" s="98"/>
    </row>
    <row r="14" spans="1:5" s="16" customFormat="1" ht="12.75">
      <c r="A14" s="97" t="s">
        <v>226</v>
      </c>
      <c r="B14" s="97"/>
      <c r="C14" s="97"/>
      <c r="D14" s="97"/>
      <c r="E14" s="97"/>
    </row>
    <row r="15" spans="1:5" s="10" customFormat="1" ht="12.75">
      <c r="A15" s="98" t="s">
        <v>211</v>
      </c>
      <c r="B15" s="98"/>
      <c r="C15" s="98"/>
      <c r="D15" s="98"/>
      <c r="E15" s="98"/>
    </row>
    <row r="16" spans="1:5" s="10" customFormat="1" ht="12.75">
      <c r="A16" s="14"/>
      <c r="B16" s="14"/>
      <c r="C16" s="14"/>
      <c r="D16" s="14"/>
      <c r="E16" s="17"/>
    </row>
    <row r="17" s="10" customFormat="1" ht="12.75">
      <c r="A17" s="10" t="s">
        <v>132</v>
      </c>
    </row>
    <row r="18" spans="1:5" ht="12.75">
      <c r="A18" s="102" t="s">
        <v>116</v>
      </c>
      <c r="B18" s="99" t="s">
        <v>117</v>
      </c>
      <c r="C18" s="99" t="s">
        <v>118</v>
      </c>
      <c r="D18" s="99" t="s">
        <v>119</v>
      </c>
      <c r="E18" s="99" t="s">
        <v>120</v>
      </c>
    </row>
    <row r="19" spans="1:5" ht="12.75">
      <c r="A19" s="103"/>
      <c r="B19" s="100"/>
      <c r="C19" s="100"/>
      <c r="D19" s="100"/>
      <c r="E19" s="100"/>
    </row>
    <row r="20" spans="1:5" ht="13.5" thickBot="1">
      <c r="A20" s="104"/>
      <c r="B20" s="101"/>
      <c r="C20" s="101"/>
      <c r="D20" s="101"/>
      <c r="E20" s="101"/>
    </row>
    <row r="21" spans="1:5" ht="12.75">
      <c r="A21" s="30" t="s">
        <v>122</v>
      </c>
      <c r="B21" s="31" t="s">
        <v>123</v>
      </c>
      <c r="C21" s="31"/>
      <c r="D21" s="31"/>
      <c r="E21" s="32">
        <f>E22+E28+E33+E41+E45</f>
        <v>3130.6</v>
      </c>
    </row>
    <row r="22" spans="1:5" ht="21" customHeight="1">
      <c r="A22" s="8" t="s">
        <v>124</v>
      </c>
      <c r="B22" s="33" t="s">
        <v>93</v>
      </c>
      <c r="C22" s="33"/>
      <c r="D22" s="33"/>
      <c r="E22" s="34">
        <f>E23+E25</f>
        <v>134</v>
      </c>
    </row>
    <row r="23" spans="1:5" ht="21">
      <c r="A23" s="83" t="s">
        <v>229</v>
      </c>
      <c r="B23" s="33" t="s">
        <v>93</v>
      </c>
      <c r="C23" s="33" t="s">
        <v>0</v>
      </c>
      <c r="D23" s="33"/>
      <c r="E23" s="34">
        <f>E24</f>
        <v>123</v>
      </c>
    </row>
    <row r="24" spans="1:5" s="5" customFormat="1" ht="12.75">
      <c r="A24" s="35" t="s">
        <v>1</v>
      </c>
      <c r="B24" s="2" t="s">
        <v>93</v>
      </c>
      <c r="C24" s="2" t="s">
        <v>0</v>
      </c>
      <c r="D24" s="2" t="s">
        <v>2</v>
      </c>
      <c r="E24" s="18">
        <v>123</v>
      </c>
    </row>
    <row r="25" spans="1:5" s="26" customFormat="1" ht="32.25">
      <c r="A25" s="89" t="s">
        <v>236</v>
      </c>
      <c r="B25" s="28" t="s">
        <v>93</v>
      </c>
      <c r="C25" s="28" t="s">
        <v>85</v>
      </c>
      <c r="D25" s="28"/>
      <c r="E25" s="29">
        <f>E26</f>
        <v>11</v>
      </c>
    </row>
    <row r="26" spans="1:5" s="26" customFormat="1" ht="21.75">
      <c r="A26" s="8" t="s">
        <v>235</v>
      </c>
      <c r="B26" s="28" t="s">
        <v>93</v>
      </c>
      <c r="C26" s="28" t="s">
        <v>230</v>
      </c>
      <c r="D26" s="28"/>
      <c r="E26" s="29">
        <f>E27</f>
        <v>11</v>
      </c>
    </row>
    <row r="27" spans="1:5" s="5" customFormat="1" ht="12.75">
      <c r="A27" s="35" t="s">
        <v>84</v>
      </c>
      <c r="B27" s="2" t="s">
        <v>93</v>
      </c>
      <c r="C27" s="2" t="s">
        <v>230</v>
      </c>
      <c r="D27" s="2" t="s">
        <v>86</v>
      </c>
      <c r="E27" s="18">
        <v>11</v>
      </c>
    </row>
    <row r="28" spans="1:5" ht="32.25">
      <c r="A28" s="8" t="s">
        <v>3</v>
      </c>
      <c r="B28" s="33" t="s">
        <v>94</v>
      </c>
      <c r="C28" s="33"/>
      <c r="D28" s="33"/>
      <c r="E28" s="34">
        <f>E29+E31</f>
        <v>2751</v>
      </c>
    </row>
    <row r="29" spans="1:5" ht="21">
      <c r="A29" s="83" t="s">
        <v>229</v>
      </c>
      <c r="B29" s="33" t="s">
        <v>94</v>
      </c>
      <c r="C29" s="33" t="s">
        <v>0</v>
      </c>
      <c r="D29" s="33"/>
      <c r="E29" s="34">
        <f>E30</f>
        <v>2284.4</v>
      </c>
    </row>
    <row r="30" spans="1:5" s="5" customFormat="1" ht="12.75">
      <c r="A30" s="35" t="s">
        <v>1</v>
      </c>
      <c r="B30" s="2" t="s">
        <v>94</v>
      </c>
      <c r="C30" s="2" t="s">
        <v>0</v>
      </c>
      <c r="D30" s="2" t="s">
        <v>2</v>
      </c>
      <c r="E30" s="18">
        <f>2316.8+45+70-147.4</f>
        <v>2284.4</v>
      </c>
    </row>
    <row r="31" spans="1:5" ht="21.75">
      <c r="A31" s="8" t="s">
        <v>4</v>
      </c>
      <c r="B31" s="33" t="s">
        <v>94</v>
      </c>
      <c r="C31" s="33" t="s">
        <v>5</v>
      </c>
      <c r="D31" s="33"/>
      <c r="E31" s="34">
        <f>E32</f>
        <v>466.6</v>
      </c>
    </row>
    <row r="32" spans="1:5" s="5" customFormat="1" ht="12.75">
      <c r="A32" s="35" t="s">
        <v>1</v>
      </c>
      <c r="B32" s="2" t="s">
        <v>94</v>
      </c>
      <c r="C32" s="2" t="s">
        <v>5</v>
      </c>
      <c r="D32" s="2" t="s">
        <v>2</v>
      </c>
      <c r="E32" s="18">
        <f>426.6+40</f>
        <v>466.6</v>
      </c>
    </row>
    <row r="33" spans="1:5" ht="21.75">
      <c r="A33" s="8" t="s">
        <v>165</v>
      </c>
      <c r="B33" s="33" t="s">
        <v>166</v>
      </c>
      <c r="C33" s="33"/>
      <c r="D33" s="33"/>
      <c r="E33" s="34">
        <f>E34</f>
        <v>120</v>
      </c>
    </row>
    <row r="34" spans="1:5" s="90" customFormat="1" ht="32.25">
      <c r="A34" s="89" t="s">
        <v>237</v>
      </c>
      <c r="B34" s="21" t="s">
        <v>166</v>
      </c>
      <c r="C34" s="21" t="s">
        <v>85</v>
      </c>
      <c r="D34" s="3"/>
      <c r="E34" s="36">
        <f>E35</f>
        <v>120</v>
      </c>
    </row>
    <row r="35" spans="1:5" s="90" customFormat="1" ht="32.25">
      <c r="A35" s="91" t="s">
        <v>238</v>
      </c>
      <c r="B35" s="21" t="s">
        <v>166</v>
      </c>
      <c r="C35" s="21" t="s">
        <v>212</v>
      </c>
      <c r="D35" s="3"/>
      <c r="E35" s="36">
        <f>E36</f>
        <v>120</v>
      </c>
    </row>
    <row r="36" spans="1:5" ht="12.75">
      <c r="A36" s="37" t="s">
        <v>84</v>
      </c>
      <c r="B36" s="3" t="s">
        <v>166</v>
      </c>
      <c r="C36" s="3" t="s">
        <v>212</v>
      </c>
      <c r="D36" s="3" t="s">
        <v>86</v>
      </c>
      <c r="E36" s="20">
        <v>120</v>
      </c>
    </row>
    <row r="37" spans="1:5" ht="12.75" hidden="1">
      <c r="A37" s="8" t="s">
        <v>146</v>
      </c>
      <c r="B37" s="33" t="s">
        <v>143</v>
      </c>
      <c r="C37" s="33"/>
      <c r="D37" s="33"/>
      <c r="E37" s="34">
        <f>E38</f>
        <v>0</v>
      </c>
    </row>
    <row r="38" spans="1:5" ht="12.75" hidden="1">
      <c r="A38" s="8" t="s">
        <v>147</v>
      </c>
      <c r="B38" s="33" t="s">
        <v>143</v>
      </c>
      <c r="C38" s="33" t="s">
        <v>144</v>
      </c>
      <c r="D38" s="33"/>
      <c r="E38" s="34">
        <f>E39</f>
        <v>0</v>
      </c>
    </row>
    <row r="39" spans="1:5" ht="21.75" hidden="1">
      <c r="A39" s="8" t="s">
        <v>148</v>
      </c>
      <c r="B39" s="33" t="s">
        <v>143</v>
      </c>
      <c r="C39" s="33" t="s">
        <v>145</v>
      </c>
      <c r="D39" s="33"/>
      <c r="E39" s="34">
        <f>E40</f>
        <v>0</v>
      </c>
    </row>
    <row r="40" spans="1:6" s="5" customFormat="1" ht="12.75" hidden="1">
      <c r="A40" s="35" t="s">
        <v>1</v>
      </c>
      <c r="B40" s="2" t="s">
        <v>143</v>
      </c>
      <c r="C40" s="2" t="s">
        <v>145</v>
      </c>
      <c r="D40" s="2" t="s">
        <v>2</v>
      </c>
      <c r="E40" s="18"/>
      <c r="F40" s="26"/>
    </row>
    <row r="41" spans="1:5" ht="12.75">
      <c r="A41" s="8" t="s">
        <v>153</v>
      </c>
      <c r="B41" s="33" t="s">
        <v>95</v>
      </c>
      <c r="C41" s="38"/>
      <c r="D41" s="38"/>
      <c r="E41" s="34">
        <f>E42</f>
        <v>50</v>
      </c>
    </row>
    <row r="42" spans="1:5" ht="12.75">
      <c r="A42" s="8" t="s">
        <v>154</v>
      </c>
      <c r="B42" s="33" t="s">
        <v>95</v>
      </c>
      <c r="C42" s="33" t="s">
        <v>155</v>
      </c>
      <c r="D42" s="38"/>
      <c r="E42" s="34">
        <f>E43</f>
        <v>50</v>
      </c>
    </row>
    <row r="43" spans="1:5" ht="12.75">
      <c r="A43" s="8" t="s">
        <v>154</v>
      </c>
      <c r="B43" s="33" t="s">
        <v>95</v>
      </c>
      <c r="C43" s="33" t="s">
        <v>218</v>
      </c>
      <c r="D43" s="38"/>
      <c r="E43" s="34">
        <f>E44</f>
        <v>50</v>
      </c>
    </row>
    <row r="44" spans="1:6" s="5" customFormat="1" ht="12.75">
      <c r="A44" s="35" t="s">
        <v>9</v>
      </c>
      <c r="B44" s="2" t="s">
        <v>95</v>
      </c>
      <c r="C44" s="2" t="s">
        <v>218</v>
      </c>
      <c r="D44" s="2" t="s">
        <v>10</v>
      </c>
      <c r="E44" s="18">
        <v>50</v>
      </c>
      <c r="F44" s="26"/>
    </row>
    <row r="45" spans="1:5" ht="12.75">
      <c r="A45" s="8" t="s">
        <v>11</v>
      </c>
      <c r="B45" s="33" t="s">
        <v>170</v>
      </c>
      <c r="C45" s="33"/>
      <c r="D45" s="33"/>
      <c r="E45" s="34">
        <f>E50+E54+E52+E46</f>
        <v>75.6</v>
      </c>
    </row>
    <row r="46" spans="1:5" ht="21">
      <c r="A46" s="92" t="s">
        <v>239</v>
      </c>
      <c r="B46" s="93" t="s">
        <v>170</v>
      </c>
      <c r="C46" s="93" t="s">
        <v>240</v>
      </c>
      <c r="D46" s="93"/>
      <c r="E46" s="34">
        <f>E47</f>
        <v>2</v>
      </c>
    </row>
    <row r="47" spans="1:5" ht="21">
      <c r="A47" s="92" t="s">
        <v>241</v>
      </c>
      <c r="B47" s="93" t="s">
        <v>170</v>
      </c>
      <c r="C47" s="93" t="s">
        <v>242</v>
      </c>
      <c r="D47" s="93"/>
      <c r="E47" s="34">
        <f>E48</f>
        <v>2</v>
      </c>
    </row>
    <row r="48" spans="1:5" ht="21">
      <c r="A48" s="92" t="s">
        <v>243</v>
      </c>
      <c r="B48" s="93" t="s">
        <v>170</v>
      </c>
      <c r="C48" s="93" t="s">
        <v>244</v>
      </c>
      <c r="D48" s="93"/>
      <c r="E48" s="34">
        <f>E49</f>
        <v>2</v>
      </c>
    </row>
    <row r="49" spans="1:5" ht="12.75">
      <c r="A49" s="94" t="s">
        <v>1</v>
      </c>
      <c r="B49" s="95" t="s">
        <v>170</v>
      </c>
      <c r="C49" s="95" t="s">
        <v>244</v>
      </c>
      <c r="D49" s="95" t="s">
        <v>2</v>
      </c>
      <c r="E49" s="96">
        <v>2</v>
      </c>
    </row>
    <row r="50" spans="1:5" ht="12.75">
      <c r="A50" s="8" t="s">
        <v>217</v>
      </c>
      <c r="B50" s="33" t="s">
        <v>170</v>
      </c>
      <c r="C50" s="33" t="s">
        <v>12</v>
      </c>
      <c r="D50" s="33"/>
      <c r="E50" s="34">
        <f>E51</f>
        <v>73.6</v>
      </c>
    </row>
    <row r="51" spans="1:5" s="5" customFormat="1" ht="13.5" thickBot="1">
      <c r="A51" s="35" t="s">
        <v>1</v>
      </c>
      <c r="B51" s="2" t="s">
        <v>170</v>
      </c>
      <c r="C51" s="2" t="s">
        <v>12</v>
      </c>
      <c r="D51" s="2" t="s">
        <v>2</v>
      </c>
      <c r="E51" s="18">
        <v>73.6</v>
      </c>
    </row>
    <row r="52" spans="1:5" s="5" customFormat="1" ht="21.75" hidden="1">
      <c r="A52" s="8" t="s">
        <v>141</v>
      </c>
      <c r="B52" s="28" t="s">
        <v>96</v>
      </c>
      <c r="C52" s="28" t="s">
        <v>142</v>
      </c>
      <c r="D52" s="39"/>
      <c r="E52" s="34">
        <f>E53</f>
        <v>0</v>
      </c>
    </row>
    <row r="53" spans="1:5" s="5" customFormat="1" ht="12.75" hidden="1">
      <c r="A53" s="35" t="s">
        <v>1</v>
      </c>
      <c r="B53" s="2" t="s">
        <v>96</v>
      </c>
      <c r="C53" s="2" t="s">
        <v>142</v>
      </c>
      <c r="D53" s="2" t="s">
        <v>2</v>
      </c>
      <c r="E53" s="18"/>
    </row>
    <row r="54" spans="1:5" ht="12.75" hidden="1">
      <c r="A54" s="8" t="s">
        <v>28</v>
      </c>
      <c r="B54" s="33" t="s">
        <v>170</v>
      </c>
      <c r="C54" s="33" t="s">
        <v>43</v>
      </c>
      <c r="D54" s="33"/>
      <c r="E54" s="34">
        <f>E55</f>
        <v>0</v>
      </c>
    </row>
    <row r="55" spans="1:5" ht="42.75" hidden="1">
      <c r="A55" s="8" t="s">
        <v>184</v>
      </c>
      <c r="B55" s="33" t="s">
        <v>170</v>
      </c>
      <c r="C55" s="33" t="s">
        <v>183</v>
      </c>
      <c r="D55" s="33"/>
      <c r="E55" s="34">
        <f>E56</f>
        <v>0</v>
      </c>
    </row>
    <row r="56" spans="1:5" s="5" customFormat="1" ht="13.5" hidden="1" thickBot="1">
      <c r="A56" s="35" t="s">
        <v>1</v>
      </c>
      <c r="B56" s="2" t="s">
        <v>170</v>
      </c>
      <c r="C56" s="2" t="s">
        <v>183</v>
      </c>
      <c r="D56" s="2" t="s">
        <v>2</v>
      </c>
      <c r="E56" s="18"/>
    </row>
    <row r="57" spans="1:5" ht="12.75">
      <c r="A57" s="30" t="s">
        <v>87</v>
      </c>
      <c r="B57" s="31" t="s">
        <v>97</v>
      </c>
      <c r="C57" s="31"/>
      <c r="D57" s="31"/>
      <c r="E57" s="32">
        <f>E58</f>
        <v>95.9</v>
      </c>
    </row>
    <row r="58" spans="1:5" ht="12.75">
      <c r="A58" s="9" t="s">
        <v>13</v>
      </c>
      <c r="B58" s="21" t="s">
        <v>98</v>
      </c>
      <c r="C58" s="21"/>
      <c r="D58" s="21"/>
      <c r="E58" s="36">
        <f>E59</f>
        <v>95.9</v>
      </c>
    </row>
    <row r="59" spans="1:5" ht="12.75">
      <c r="A59" s="9" t="s">
        <v>14</v>
      </c>
      <c r="B59" s="21" t="s">
        <v>98</v>
      </c>
      <c r="C59" s="21" t="s">
        <v>15</v>
      </c>
      <c r="D59" s="21"/>
      <c r="E59" s="36">
        <f>E60</f>
        <v>95.9</v>
      </c>
    </row>
    <row r="60" spans="1:5" ht="21.75">
      <c r="A60" s="8" t="s">
        <v>16</v>
      </c>
      <c r="B60" s="21" t="s">
        <v>98</v>
      </c>
      <c r="C60" s="21" t="s">
        <v>17</v>
      </c>
      <c r="D60" s="21"/>
      <c r="E60" s="36">
        <f>E61</f>
        <v>95.9</v>
      </c>
    </row>
    <row r="61" spans="1:5" s="5" customFormat="1" ht="13.5" thickBot="1">
      <c r="A61" s="37" t="s">
        <v>1</v>
      </c>
      <c r="B61" s="3" t="s">
        <v>98</v>
      </c>
      <c r="C61" s="3" t="s">
        <v>17</v>
      </c>
      <c r="D61" s="3" t="s">
        <v>2</v>
      </c>
      <c r="E61" s="20">
        <v>95.9</v>
      </c>
    </row>
    <row r="62" spans="1:5" ht="12.75">
      <c r="A62" s="30" t="s">
        <v>88</v>
      </c>
      <c r="B62" s="31" t="s">
        <v>99</v>
      </c>
      <c r="C62" s="31"/>
      <c r="D62" s="31"/>
      <c r="E62" s="32">
        <f>E63+E66</f>
        <v>393.79999999999995</v>
      </c>
    </row>
    <row r="63" spans="1:5" ht="12.75" hidden="1">
      <c r="A63" s="9" t="s">
        <v>18</v>
      </c>
      <c r="B63" s="21" t="s">
        <v>100</v>
      </c>
      <c r="C63" s="21"/>
      <c r="D63" s="21"/>
      <c r="E63" s="36">
        <f>E64</f>
        <v>0</v>
      </c>
    </row>
    <row r="64" spans="1:5" ht="21.75" hidden="1">
      <c r="A64" s="8" t="s">
        <v>19</v>
      </c>
      <c r="B64" s="21" t="s">
        <v>100</v>
      </c>
      <c r="C64" s="21" t="s">
        <v>20</v>
      </c>
      <c r="D64" s="21"/>
      <c r="E64" s="36">
        <f>E65</f>
        <v>0</v>
      </c>
    </row>
    <row r="65" spans="1:5" s="5" customFormat="1" ht="12.75" hidden="1">
      <c r="A65" s="37" t="s">
        <v>21</v>
      </c>
      <c r="B65" s="3" t="s">
        <v>100</v>
      </c>
      <c r="C65" s="3" t="s">
        <v>20</v>
      </c>
      <c r="D65" s="3" t="s">
        <v>22</v>
      </c>
      <c r="E65" s="20"/>
    </row>
    <row r="66" spans="1:5" ht="21.75">
      <c r="A66" s="9" t="s">
        <v>23</v>
      </c>
      <c r="B66" s="21" t="s">
        <v>101</v>
      </c>
      <c r="C66" s="21"/>
      <c r="D66" s="21"/>
      <c r="E66" s="36">
        <f>E67+E69+E71</f>
        <v>393.79999999999995</v>
      </c>
    </row>
    <row r="67" spans="1:5" ht="21.75">
      <c r="A67" s="8" t="s">
        <v>24</v>
      </c>
      <c r="B67" s="21" t="s">
        <v>101</v>
      </c>
      <c r="C67" s="21" t="s">
        <v>25</v>
      </c>
      <c r="D67" s="21"/>
      <c r="E67" s="36">
        <f>E68</f>
        <v>234.39999999999998</v>
      </c>
    </row>
    <row r="68" spans="1:5" s="5" customFormat="1" ht="12.75">
      <c r="A68" s="37" t="s">
        <v>1</v>
      </c>
      <c r="B68" s="3" t="s">
        <v>101</v>
      </c>
      <c r="C68" s="3" t="s">
        <v>25</v>
      </c>
      <c r="D68" s="3" t="s">
        <v>2</v>
      </c>
      <c r="E68" s="20">
        <f>434.2-199.8</f>
        <v>234.39999999999998</v>
      </c>
    </row>
    <row r="69" spans="1:5" ht="21.75" hidden="1">
      <c r="A69" s="8" t="s">
        <v>26</v>
      </c>
      <c r="B69" s="21" t="s">
        <v>101</v>
      </c>
      <c r="C69" s="21" t="s">
        <v>27</v>
      </c>
      <c r="D69" s="21"/>
      <c r="E69" s="36">
        <f>E70</f>
        <v>0</v>
      </c>
    </row>
    <row r="70" spans="1:5" s="5" customFormat="1" ht="12.75" hidden="1">
      <c r="A70" s="37" t="s">
        <v>1</v>
      </c>
      <c r="B70" s="3" t="s">
        <v>101</v>
      </c>
      <c r="C70" s="3" t="s">
        <v>27</v>
      </c>
      <c r="D70" s="3" t="s">
        <v>2</v>
      </c>
      <c r="E70" s="20"/>
    </row>
    <row r="71" spans="1:5" ht="12.75">
      <c r="A71" s="9" t="s">
        <v>28</v>
      </c>
      <c r="B71" s="21" t="s">
        <v>101</v>
      </c>
      <c r="C71" s="40">
        <v>7950000</v>
      </c>
      <c r="D71" s="21"/>
      <c r="E71" s="36">
        <f>E72</f>
        <v>159.4</v>
      </c>
    </row>
    <row r="72" spans="1:5" ht="33.75" customHeight="1">
      <c r="A72" s="8" t="s">
        <v>228</v>
      </c>
      <c r="B72" s="33" t="s">
        <v>101</v>
      </c>
      <c r="C72" s="33" t="s">
        <v>227</v>
      </c>
      <c r="D72" s="33"/>
      <c r="E72" s="34">
        <f>E73</f>
        <v>159.4</v>
      </c>
    </row>
    <row r="73" spans="1:5" s="5" customFormat="1" ht="13.5" thickBot="1">
      <c r="A73" s="37" t="s">
        <v>1</v>
      </c>
      <c r="B73" s="3" t="s">
        <v>101</v>
      </c>
      <c r="C73" s="41">
        <v>7951402</v>
      </c>
      <c r="D73" s="3" t="s">
        <v>2</v>
      </c>
      <c r="E73" s="20">
        <v>159.4</v>
      </c>
    </row>
    <row r="74" spans="1:5" ht="12.75">
      <c r="A74" s="30" t="s">
        <v>89</v>
      </c>
      <c r="B74" s="31" t="s">
        <v>102</v>
      </c>
      <c r="C74" s="31"/>
      <c r="D74" s="31"/>
      <c r="E74" s="32">
        <f>E78+E89+E81+E75</f>
        <v>1253.6</v>
      </c>
    </row>
    <row r="75" spans="1:5" ht="12.75" hidden="1">
      <c r="A75" s="42" t="s">
        <v>158</v>
      </c>
      <c r="B75" s="43" t="s">
        <v>159</v>
      </c>
      <c r="C75" s="44"/>
      <c r="D75" s="45"/>
      <c r="E75" s="36">
        <f>E76</f>
        <v>0</v>
      </c>
    </row>
    <row r="76" spans="1:5" ht="32.25" hidden="1">
      <c r="A76" s="42" t="s">
        <v>160</v>
      </c>
      <c r="B76" s="43" t="s">
        <v>159</v>
      </c>
      <c r="C76" s="46">
        <v>5100200</v>
      </c>
      <c r="D76" s="45"/>
      <c r="E76" s="36">
        <f>E77</f>
        <v>0</v>
      </c>
    </row>
    <row r="77" spans="1:5" s="5" customFormat="1" ht="12.75" hidden="1">
      <c r="A77" s="37" t="s">
        <v>1</v>
      </c>
      <c r="B77" s="45" t="s">
        <v>159</v>
      </c>
      <c r="C77" s="44">
        <v>5100200</v>
      </c>
      <c r="D77" s="45" t="s">
        <v>2</v>
      </c>
      <c r="E77" s="47"/>
    </row>
    <row r="78" spans="1:5" ht="12.75" hidden="1">
      <c r="A78" s="9" t="s">
        <v>29</v>
      </c>
      <c r="B78" s="21" t="s">
        <v>103</v>
      </c>
      <c r="C78" s="21"/>
      <c r="D78" s="21"/>
      <c r="E78" s="36">
        <f>E79</f>
        <v>0</v>
      </c>
    </row>
    <row r="79" spans="1:5" ht="12.75" hidden="1">
      <c r="A79" s="8" t="s">
        <v>30</v>
      </c>
      <c r="B79" s="21" t="s">
        <v>103</v>
      </c>
      <c r="C79" s="48">
        <v>2600400</v>
      </c>
      <c r="D79" s="21"/>
      <c r="E79" s="36">
        <f>E80</f>
        <v>0</v>
      </c>
    </row>
    <row r="80" spans="1:5" s="5" customFormat="1" ht="22.5" hidden="1">
      <c r="A80" s="84" t="s">
        <v>220</v>
      </c>
      <c r="B80" s="49" t="s">
        <v>103</v>
      </c>
      <c r="C80" s="50">
        <v>2600400</v>
      </c>
      <c r="D80" s="49" t="s">
        <v>31</v>
      </c>
      <c r="E80" s="47"/>
    </row>
    <row r="81" spans="1:5" ht="12.75">
      <c r="A81" s="9" t="s">
        <v>186</v>
      </c>
      <c r="B81" s="21" t="s">
        <v>187</v>
      </c>
      <c r="C81" s="21"/>
      <c r="D81" s="21"/>
      <c r="E81" s="36">
        <f>E82+E84</f>
        <v>1153.6</v>
      </c>
    </row>
    <row r="82" spans="1:5" ht="12.75">
      <c r="A82" s="9" t="s">
        <v>188</v>
      </c>
      <c r="B82" s="21" t="s">
        <v>187</v>
      </c>
      <c r="C82" s="48" t="s">
        <v>189</v>
      </c>
      <c r="D82" s="21"/>
      <c r="E82" s="36">
        <f>E83</f>
        <v>1153.6</v>
      </c>
    </row>
    <row r="83" spans="1:5" s="5" customFormat="1" ht="12.75">
      <c r="A83" s="37" t="s">
        <v>1</v>
      </c>
      <c r="B83" s="3" t="s">
        <v>187</v>
      </c>
      <c r="C83" s="51" t="s">
        <v>189</v>
      </c>
      <c r="D83" s="49" t="s">
        <v>2</v>
      </c>
      <c r="E83" s="47">
        <f>245-100+1000+8.6</f>
        <v>1153.6</v>
      </c>
    </row>
    <row r="84" spans="1:5" ht="21.75" hidden="1">
      <c r="A84" s="9" t="s">
        <v>207</v>
      </c>
      <c r="B84" s="21" t="s">
        <v>187</v>
      </c>
      <c r="C84" s="48">
        <v>5224000</v>
      </c>
      <c r="D84" s="21"/>
      <c r="E84" s="36">
        <f>E85+E87</f>
        <v>0</v>
      </c>
    </row>
    <row r="85" spans="1:5" ht="32.25" hidden="1">
      <c r="A85" s="9" t="s">
        <v>208</v>
      </c>
      <c r="B85" s="21" t="s">
        <v>187</v>
      </c>
      <c r="C85" s="48">
        <v>5224011</v>
      </c>
      <c r="D85" s="21"/>
      <c r="E85" s="36">
        <f>E86</f>
        <v>0</v>
      </c>
    </row>
    <row r="86" spans="1:5" s="5" customFormat="1" ht="12.75" hidden="1">
      <c r="A86" s="37" t="s">
        <v>1</v>
      </c>
      <c r="B86" s="3" t="s">
        <v>187</v>
      </c>
      <c r="C86" s="51">
        <v>5224011</v>
      </c>
      <c r="D86" s="49" t="s">
        <v>2</v>
      </c>
      <c r="E86" s="47"/>
    </row>
    <row r="87" spans="1:5" ht="32.25" hidden="1">
      <c r="A87" s="9" t="s">
        <v>209</v>
      </c>
      <c r="B87" s="21" t="s">
        <v>187</v>
      </c>
      <c r="C87" s="48">
        <v>5224013</v>
      </c>
      <c r="D87" s="21"/>
      <c r="E87" s="36">
        <f>E88</f>
        <v>0</v>
      </c>
    </row>
    <row r="88" spans="1:5" s="5" customFormat="1" ht="12.75" hidden="1">
      <c r="A88" s="37" t="s">
        <v>1</v>
      </c>
      <c r="B88" s="3" t="s">
        <v>187</v>
      </c>
      <c r="C88" s="51">
        <v>5224013</v>
      </c>
      <c r="D88" s="49" t="s">
        <v>2</v>
      </c>
      <c r="E88" s="47"/>
    </row>
    <row r="89" spans="1:5" ht="12.75">
      <c r="A89" s="9" t="s">
        <v>32</v>
      </c>
      <c r="B89" s="21" t="s">
        <v>104</v>
      </c>
      <c r="C89" s="21"/>
      <c r="D89" s="21"/>
      <c r="E89" s="36">
        <f>E90+E92</f>
        <v>100</v>
      </c>
    </row>
    <row r="90" spans="1:5" ht="21.75" hidden="1">
      <c r="A90" s="9" t="s">
        <v>140</v>
      </c>
      <c r="B90" s="21" t="s">
        <v>104</v>
      </c>
      <c r="C90" s="48">
        <v>3380000</v>
      </c>
      <c r="D90" s="21"/>
      <c r="E90" s="36">
        <f>E91</f>
        <v>0</v>
      </c>
    </row>
    <row r="91" spans="1:5" s="5" customFormat="1" ht="12.75" hidden="1">
      <c r="A91" s="37" t="s">
        <v>1</v>
      </c>
      <c r="B91" s="3" t="s">
        <v>104</v>
      </c>
      <c r="C91" s="51">
        <v>3380000</v>
      </c>
      <c r="D91" s="3" t="s">
        <v>2</v>
      </c>
      <c r="E91" s="20"/>
    </row>
    <row r="92" spans="1:5" ht="12.75">
      <c r="A92" s="9" t="s">
        <v>185</v>
      </c>
      <c r="B92" s="21" t="s">
        <v>104</v>
      </c>
      <c r="C92" s="48">
        <v>3400300</v>
      </c>
      <c r="D92" s="21"/>
      <c r="E92" s="36">
        <f>E93</f>
        <v>100</v>
      </c>
    </row>
    <row r="93" spans="1:5" ht="13.5" thickBot="1">
      <c r="A93" s="37" t="s">
        <v>1</v>
      </c>
      <c r="B93" s="3" t="s">
        <v>104</v>
      </c>
      <c r="C93" s="51">
        <v>3400300</v>
      </c>
      <c r="D93" s="3" t="s">
        <v>2</v>
      </c>
      <c r="E93" s="20">
        <v>100</v>
      </c>
    </row>
    <row r="94" spans="1:5" ht="12.75">
      <c r="A94" s="30" t="s">
        <v>90</v>
      </c>
      <c r="B94" s="31" t="s">
        <v>105</v>
      </c>
      <c r="C94" s="31"/>
      <c r="D94" s="31"/>
      <c r="E94" s="32">
        <f>E95+E124+E151</f>
        <v>6116.4</v>
      </c>
    </row>
    <row r="95" spans="1:5" ht="12.75">
      <c r="A95" s="9" t="s">
        <v>33</v>
      </c>
      <c r="B95" s="21" t="s">
        <v>106</v>
      </c>
      <c r="C95" s="21"/>
      <c r="D95" s="21"/>
      <c r="E95" s="36">
        <f>E96+E103+E105+E115+E112</f>
        <v>486</v>
      </c>
    </row>
    <row r="96" spans="1:5" ht="32.25" hidden="1">
      <c r="A96" s="9" t="s">
        <v>232</v>
      </c>
      <c r="B96" s="21" t="s">
        <v>106</v>
      </c>
      <c r="C96" s="52" t="s">
        <v>133</v>
      </c>
      <c r="D96" s="21"/>
      <c r="E96" s="36">
        <f>E97+E100</f>
        <v>0</v>
      </c>
    </row>
    <row r="97" spans="1:5" ht="42.75" hidden="1">
      <c r="A97" s="9" t="s">
        <v>233</v>
      </c>
      <c r="B97" s="21" t="s">
        <v>106</v>
      </c>
      <c r="C97" s="52" t="s">
        <v>134</v>
      </c>
      <c r="D97" s="21"/>
      <c r="E97" s="36">
        <f>E98</f>
        <v>0</v>
      </c>
    </row>
    <row r="98" spans="1:5" ht="21.75" hidden="1">
      <c r="A98" s="9" t="s">
        <v>231</v>
      </c>
      <c r="B98" s="21" t="s">
        <v>106</v>
      </c>
      <c r="C98" s="52" t="s">
        <v>135</v>
      </c>
      <c r="D98" s="21"/>
      <c r="E98" s="36">
        <f>E99</f>
        <v>0</v>
      </c>
    </row>
    <row r="99" spans="1:5" s="27" customFormat="1" ht="22.5" hidden="1">
      <c r="A99" s="84" t="s">
        <v>220</v>
      </c>
      <c r="B99" s="49" t="s">
        <v>106</v>
      </c>
      <c r="C99" s="53" t="s">
        <v>135</v>
      </c>
      <c r="D99" s="49" t="s">
        <v>31</v>
      </c>
      <c r="E99" s="47"/>
    </row>
    <row r="100" spans="1:5" ht="42.75" hidden="1">
      <c r="A100" s="9" t="s">
        <v>234</v>
      </c>
      <c r="B100" s="21" t="s">
        <v>106</v>
      </c>
      <c r="C100" s="52" t="s">
        <v>136</v>
      </c>
      <c r="D100" s="21"/>
      <c r="E100" s="36">
        <f>E101</f>
        <v>0</v>
      </c>
    </row>
    <row r="101" spans="1:5" ht="21.75" hidden="1">
      <c r="A101" s="9" t="s">
        <v>231</v>
      </c>
      <c r="B101" s="21" t="s">
        <v>106</v>
      </c>
      <c r="C101" s="52" t="s">
        <v>137</v>
      </c>
      <c r="D101" s="21"/>
      <c r="E101" s="36">
        <f>E102</f>
        <v>0</v>
      </c>
    </row>
    <row r="102" spans="1:5" s="27" customFormat="1" ht="22.5" hidden="1">
      <c r="A102" s="84" t="s">
        <v>220</v>
      </c>
      <c r="B102" s="49" t="s">
        <v>106</v>
      </c>
      <c r="C102" s="53" t="s">
        <v>137</v>
      </c>
      <c r="D102" s="49" t="s">
        <v>31</v>
      </c>
      <c r="E102" s="47"/>
    </row>
    <row r="103" spans="1:5" ht="32.25" hidden="1">
      <c r="A103" s="9" t="s">
        <v>34</v>
      </c>
      <c r="B103" s="21" t="s">
        <v>106</v>
      </c>
      <c r="C103" s="40">
        <v>1040400</v>
      </c>
      <c r="D103" s="21"/>
      <c r="E103" s="36">
        <f>E104</f>
        <v>0</v>
      </c>
    </row>
    <row r="104" spans="1:5" s="25" customFormat="1" ht="12.75" hidden="1">
      <c r="A104" s="37" t="s">
        <v>35</v>
      </c>
      <c r="B104" s="49" t="s">
        <v>106</v>
      </c>
      <c r="C104" s="54">
        <v>1040400</v>
      </c>
      <c r="D104" s="49" t="s">
        <v>36</v>
      </c>
      <c r="E104" s="47"/>
    </row>
    <row r="105" spans="1:5" ht="12.75">
      <c r="A105" s="9" t="s">
        <v>37</v>
      </c>
      <c r="B105" s="21" t="s">
        <v>106</v>
      </c>
      <c r="C105" s="21" t="s">
        <v>38</v>
      </c>
      <c r="D105" s="21"/>
      <c r="E105" s="36">
        <f>E108+E106</f>
        <v>486</v>
      </c>
    </row>
    <row r="106" spans="1:5" ht="21.75">
      <c r="A106" s="9" t="s">
        <v>39</v>
      </c>
      <c r="B106" s="21" t="s">
        <v>106</v>
      </c>
      <c r="C106" s="21" t="s">
        <v>40</v>
      </c>
      <c r="D106" s="52"/>
      <c r="E106" s="55">
        <f>E107</f>
        <v>300</v>
      </c>
    </row>
    <row r="107" spans="1:5" s="5" customFormat="1" ht="12.75">
      <c r="A107" s="37" t="s">
        <v>1</v>
      </c>
      <c r="B107" s="3" t="s">
        <v>106</v>
      </c>
      <c r="C107" s="3" t="s">
        <v>40</v>
      </c>
      <c r="D107" s="56" t="s">
        <v>2</v>
      </c>
      <c r="E107" s="57">
        <v>300</v>
      </c>
    </row>
    <row r="108" spans="1:5" ht="12.75">
      <c r="A108" s="9" t="s">
        <v>41</v>
      </c>
      <c r="B108" s="21" t="s">
        <v>106</v>
      </c>
      <c r="C108" s="21" t="s">
        <v>42</v>
      </c>
      <c r="D108" s="58"/>
      <c r="E108" s="36">
        <f>E109</f>
        <v>186</v>
      </c>
    </row>
    <row r="109" spans="1:5" ht="12.75">
      <c r="A109" s="9" t="s">
        <v>213</v>
      </c>
      <c r="B109" s="21" t="s">
        <v>106</v>
      </c>
      <c r="C109" s="21" t="s">
        <v>214</v>
      </c>
      <c r="D109" s="58"/>
      <c r="E109" s="36">
        <f>E110+E111</f>
        <v>186</v>
      </c>
    </row>
    <row r="110" spans="1:5" s="5" customFormat="1" ht="22.5">
      <c r="A110" s="84" t="s">
        <v>220</v>
      </c>
      <c r="B110" s="3" t="s">
        <v>106</v>
      </c>
      <c r="C110" s="3" t="s">
        <v>214</v>
      </c>
      <c r="D110" s="3" t="s">
        <v>31</v>
      </c>
      <c r="E110" s="20">
        <f>120</f>
        <v>120</v>
      </c>
    </row>
    <row r="111" spans="1:5" s="5" customFormat="1" ht="12.75">
      <c r="A111" s="37" t="s">
        <v>1</v>
      </c>
      <c r="B111" s="3" t="s">
        <v>106</v>
      </c>
      <c r="C111" s="3" t="s">
        <v>214</v>
      </c>
      <c r="D111" s="3" t="s">
        <v>2</v>
      </c>
      <c r="E111" s="20">
        <f>30+36</f>
        <v>66</v>
      </c>
    </row>
    <row r="112" spans="1:5" s="5" customFormat="1" ht="12.75" hidden="1">
      <c r="A112" s="9" t="s">
        <v>201</v>
      </c>
      <c r="B112" s="59" t="s">
        <v>106</v>
      </c>
      <c r="C112" s="59" t="s">
        <v>199</v>
      </c>
      <c r="D112" s="59"/>
      <c r="E112" s="60">
        <f>E113</f>
        <v>0</v>
      </c>
    </row>
    <row r="113" spans="1:5" s="5" customFormat="1" ht="21" hidden="1">
      <c r="A113" s="83" t="s">
        <v>203</v>
      </c>
      <c r="B113" s="59" t="s">
        <v>106</v>
      </c>
      <c r="C113" s="59" t="s">
        <v>202</v>
      </c>
      <c r="D113" s="59"/>
      <c r="E113" s="60">
        <f>E114</f>
        <v>0</v>
      </c>
    </row>
    <row r="114" spans="1:5" s="5" customFormat="1" ht="22.5" hidden="1">
      <c r="A114" s="84" t="s">
        <v>220</v>
      </c>
      <c r="B114" s="3" t="s">
        <v>106</v>
      </c>
      <c r="C114" s="3" t="s">
        <v>202</v>
      </c>
      <c r="D114" s="3" t="s">
        <v>31</v>
      </c>
      <c r="E114" s="20"/>
    </row>
    <row r="115" spans="1:5" ht="12.75" hidden="1">
      <c r="A115" s="9" t="s">
        <v>28</v>
      </c>
      <c r="B115" s="21" t="s">
        <v>106</v>
      </c>
      <c r="C115" s="40">
        <v>7950000</v>
      </c>
      <c r="D115" s="58"/>
      <c r="E115" s="36">
        <f>E116+E118+E121</f>
        <v>0</v>
      </c>
    </row>
    <row r="116" spans="1:5" ht="45" customHeight="1" hidden="1">
      <c r="A116" s="9" t="s">
        <v>206</v>
      </c>
      <c r="B116" s="21" t="s">
        <v>106</v>
      </c>
      <c r="C116" s="40">
        <v>7951701</v>
      </c>
      <c r="D116" s="58"/>
      <c r="E116" s="36">
        <f>E117</f>
        <v>0</v>
      </c>
    </row>
    <row r="117" spans="1:5" s="5" customFormat="1" ht="22.5" hidden="1">
      <c r="A117" s="84" t="s">
        <v>220</v>
      </c>
      <c r="B117" s="3" t="s">
        <v>106</v>
      </c>
      <c r="C117" s="3" t="s">
        <v>192</v>
      </c>
      <c r="D117" s="3" t="s">
        <v>31</v>
      </c>
      <c r="E117" s="20"/>
    </row>
    <row r="118" spans="1:5" ht="42.75" customHeight="1" hidden="1">
      <c r="A118" s="9" t="s">
        <v>191</v>
      </c>
      <c r="B118" s="21" t="s">
        <v>106</v>
      </c>
      <c r="C118" s="40">
        <v>7951901</v>
      </c>
      <c r="D118" s="58"/>
      <c r="E118" s="36">
        <f>E119+E120</f>
        <v>0</v>
      </c>
    </row>
    <row r="119" spans="1:5" s="5" customFormat="1" ht="22.5" hidden="1">
      <c r="A119" s="84" t="s">
        <v>220</v>
      </c>
      <c r="B119" s="3" t="s">
        <v>106</v>
      </c>
      <c r="C119" s="3" t="s">
        <v>190</v>
      </c>
      <c r="D119" s="3" t="s">
        <v>31</v>
      </c>
      <c r="E119" s="20"/>
    </row>
    <row r="120" spans="1:5" s="5" customFormat="1" ht="12.75" hidden="1">
      <c r="A120" s="37" t="s">
        <v>1</v>
      </c>
      <c r="B120" s="3" t="s">
        <v>106</v>
      </c>
      <c r="C120" s="3" t="s">
        <v>190</v>
      </c>
      <c r="D120" s="3" t="s">
        <v>2</v>
      </c>
      <c r="E120" s="20">
        <f>30-30</f>
        <v>0</v>
      </c>
    </row>
    <row r="121" spans="1:5" s="5" customFormat="1" ht="43.5" customHeight="1" hidden="1">
      <c r="A121" s="9" t="s">
        <v>196</v>
      </c>
      <c r="B121" s="59" t="s">
        <v>106</v>
      </c>
      <c r="C121" s="59" t="s">
        <v>195</v>
      </c>
      <c r="D121" s="59"/>
      <c r="E121" s="60">
        <f>E122+E123</f>
        <v>0</v>
      </c>
    </row>
    <row r="122" spans="1:5" s="5" customFormat="1" ht="22.5" hidden="1">
      <c r="A122" s="84" t="s">
        <v>220</v>
      </c>
      <c r="B122" s="3" t="s">
        <v>106</v>
      </c>
      <c r="C122" s="3" t="s">
        <v>195</v>
      </c>
      <c r="D122" s="3" t="s">
        <v>31</v>
      </c>
      <c r="E122" s="20">
        <f>198-198</f>
        <v>0</v>
      </c>
    </row>
    <row r="123" spans="1:5" s="5" customFormat="1" ht="12.75" hidden="1">
      <c r="A123" s="37" t="s">
        <v>1</v>
      </c>
      <c r="B123" s="3" t="s">
        <v>106</v>
      </c>
      <c r="C123" s="3" t="s">
        <v>195</v>
      </c>
      <c r="D123" s="3" t="s">
        <v>2</v>
      </c>
      <c r="E123" s="20"/>
    </row>
    <row r="124" spans="1:5" ht="12.75">
      <c r="A124" s="9" t="s">
        <v>44</v>
      </c>
      <c r="B124" s="21" t="s">
        <v>107</v>
      </c>
      <c r="C124" s="21"/>
      <c r="D124" s="21"/>
      <c r="E124" s="36">
        <f>E125+E129+E144+E148+E141</f>
        <v>4706.7</v>
      </c>
    </row>
    <row r="125" spans="1:5" ht="21.75" customHeight="1" hidden="1">
      <c r="A125" s="9" t="s">
        <v>175</v>
      </c>
      <c r="B125" s="21" t="s">
        <v>107</v>
      </c>
      <c r="C125" s="52" t="s">
        <v>174</v>
      </c>
      <c r="D125" s="21"/>
      <c r="E125" s="36">
        <f>E126</f>
        <v>0</v>
      </c>
    </row>
    <row r="126" spans="1:5" s="5" customFormat="1" ht="12.75" customHeight="1" hidden="1">
      <c r="A126" s="37" t="s">
        <v>1</v>
      </c>
      <c r="B126" s="49" t="s">
        <v>107</v>
      </c>
      <c r="C126" s="53" t="s">
        <v>174</v>
      </c>
      <c r="D126" s="53" t="s">
        <v>2</v>
      </c>
      <c r="E126" s="61"/>
    </row>
    <row r="127" spans="1:5" ht="21.75" customHeight="1" hidden="1">
      <c r="A127" s="9" t="s">
        <v>45</v>
      </c>
      <c r="B127" s="21" t="s">
        <v>107</v>
      </c>
      <c r="C127" s="40">
        <v>1020102</v>
      </c>
      <c r="D127" s="21"/>
      <c r="E127" s="36">
        <f>E128</f>
        <v>0</v>
      </c>
    </row>
    <row r="128" spans="1:5" s="5" customFormat="1" ht="12.75" customHeight="1" hidden="1">
      <c r="A128" s="37" t="s">
        <v>35</v>
      </c>
      <c r="B128" s="49" t="s">
        <v>107</v>
      </c>
      <c r="C128" s="54">
        <v>1020102</v>
      </c>
      <c r="D128" s="53" t="s">
        <v>36</v>
      </c>
      <c r="E128" s="61"/>
    </row>
    <row r="129" spans="1:5" ht="12.75">
      <c r="A129" s="9" t="s">
        <v>46</v>
      </c>
      <c r="B129" s="21" t="s">
        <v>107</v>
      </c>
      <c r="C129" s="21" t="s">
        <v>47</v>
      </c>
      <c r="D129" s="21"/>
      <c r="E129" s="36">
        <f>E130+E134+E132+E135</f>
        <v>2553.5</v>
      </c>
    </row>
    <row r="130" spans="1:5" ht="32.25" hidden="1">
      <c r="A130" s="9" t="s">
        <v>48</v>
      </c>
      <c r="B130" s="21" t="s">
        <v>107</v>
      </c>
      <c r="C130" s="21" t="s">
        <v>49</v>
      </c>
      <c r="D130" s="21"/>
      <c r="E130" s="36">
        <f>E131</f>
        <v>0</v>
      </c>
    </row>
    <row r="131" spans="1:5" s="5" customFormat="1" ht="22.5" hidden="1">
      <c r="A131" s="84" t="s">
        <v>220</v>
      </c>
      <c r="B131" s="3" t="s">
        <v>107</v>
      </c>
      <c r="C131" s="3" t="s">
        <v>49</v>
      </c>
      <c r="D131" s="3" t="s">
        <v>31</v>
      </c>
      <c r="E131" s="20">
        <f>7120.2-7120.2</f>
        <v>0</v>
      </c>
    </row>
    <row r="132" spans="1:5" s="5" customFormat="1" ht="30.75" customHeight="1" hidden="1">
      <c r="A132" s="9" t="s">
        <v>138</v>
      </c>
      <c r="B132" s="21" t="s">
        <v>107</v>
      </c>
      <c r="C132" s="21" t="s">
        <v>139</v>
      </c>
      <c r="D132" s="58"/>
      <c r="E132" s="36">
        <f>E133</f>
        <v>0</v>
      </c>
    </row>
    <row r="133" spans="1:5" s="5" customFormat="1" ht="12.75" customHeight="1" hidden="1">
      <c r="A133" s="84" t="s">
        <v>220</v>
      </c>
      <c r="B133" s="3" t="s">
        <v>107</v>
      </c>
      <c r="C133" s="3" t="s">
        <v>139</v>
      </c>
      <c r="D133" s="3" t="s">
        <v>31</v>
      </c>
      <c r="E133" s="20"/>
    </row>
    <row r="134" spans="1:5" ht="12.75">
      <c r="A134" s="9" t="s">
        <v>50</v>
      </c>
      <c r="B134" s="21" t="s">
        <v>107</v>
      </c>
      <c r="C134" s="21" t="s">
        <v>51</v>
      </c>
      <c r="D134" s="21"/>
      <c r="E134" s="36">
        <f>E135+E138</f>
        <v>2553.5</v>
      </c>
    </row>
    <row r="135" spans="1:5" s="5" customFormat="1" ht="54" customHeight="1" hidden="1">
      <c r="A135" s="9" t="s">
        <v>194</v>
      </c>
      <c r="B135" s="59" t="s">
        <v>107</v>
      </c>
      <c r="C135" s="59" t="s">
        <v>193</v>
      </c>
      <c r="D135" s="59"/>
      <c r="E135" s="62">
        <f>E136+E137</f>
        <v>0</v>
      </c>
    </row>
    <row r="136" spans="1:5" s="5" customFormat="1" ht="22.5" hidden="1">
      <c r="A136" s="84" t="s">
        <v>220</v>
      </c>
      <c r="B136" s="3" t="s">
        <v>107</v>
      </c>
      <c r="C136" s="3" t="s">
        <v>193</v>
      </c>
      <c r="D136" s="3" t="s">
        <v>31</v>
      </c>
      <c r="E136" s="47"/>
    </row>
    <row r="137" spans="1:5" s="5" customFormat="1" ht="12.75" hidden="1">
      <c r="A137" s="37" t="s">
        <v>1</v>
      </c>
      <c r="B137" s="3" t="s">
        <v>107</v>
      </c>
      <c r="C137" s="3" t="s">
        <v>193</v>
      </c>
      <c r="D137" s="3" t="s">
        <v>2</v>
      </c>
      <c r="E137" s="47"/>
    </row>
    <row r="138" spans="1:5" s="5" customFormat="1" ht="12.75">
      <c r="A138" s="9" t="s">
        <v>224</v>
      </c>
      <c r="B138" s="59" t="s">
        <v>107</v>
      </c>
      <c r="C138" s="59" t="s">
        <v>223</v>
      </c>
      <c r="D138" s="59"/>
      <c r="E138" s="62">
        <f>E139+E140</f>
        <v>2553.5</v>
      </c>
    </row>
    <row r="139" spans="1:5" s="5" customFormat="1" ht="22.5" hidden="1">
      <c r="A139" s="84" t="s">
        <v>220</v>
      </c>
      <c r="B139" s="3" t="s">
        <v>107</v>
      </c>
      <c r="C139" s="3" t="s">
        <v>223</v>
      </c>
      <c r="D139" s="3" t="s">
        <v>31</v>
      </c>
      <c r="E139" s="47">
        <v>0</v>
      </c>
    </row>
    <row r="140" spans="1:5" s="5" customFormat="1" ht="12.75">
      <c r="A140" s="37" t="s">
        <v>1</v>
      </c>
      <c r="B140" s="3" t="s">
        <v>107</v>
      </c>
      <c r="C140" s="3" t="s">
        <v>223</v>
      </c>
      <c r="D140" s="3" t="s">
        <v>2</v>
      </c>
      <c r="E140" s="47">
        <f>2140.1+199.8+307.2+29-100-22.6</f>
        <v>2553.5</v>
      </c>
    </row>
    <row r="141" spans="1:5" s="5" customFormat="1" ht="12.75">
      <c r="A141" s="9" t="s">
        <v>198</v>
      </c>
      <c r="B141" s="59" t="s">
        <v>107</v>
      </c>
      <c r="C141" s="59" t="s">
        <v>199</v>
      </c>
      <c r="D141" s="59"/>
      <c r="E141" s="36">
        <f>E142</f>
        <v>2153.2</v>
      </c>
    </row>
    <row r="142" spans="1:5" s="5" customFormat="1" ht="35.25" customHeight="1">
      <c r="A142" s="9" t="s">
        <v>200</v>
      </c>
      <c r="B142" s="59" t="s">
        <v>107</v>
      </c>
      <c r="C142" s="59" t="s">
        <v>197</v>
      </c>
      <c r="D142" s="59"/>
      <c r="E142" s="36">
        <f>E143</f>
        <v>2153.2</v>
      </c>
    </row>
    <row r="143" spans="1:5" s="5" customFormat="1" ht="12.75">
      <c r="A143" s="37" t="s">
        <v>1</v>
      </c>
      <c r="B143" s="3" t="s">
        <v>107</v>
      </c>
      <c r="C143" s="3" t="s">
        <v>197</v>
      </c>
      <c r="D143" s="3" t="s">
        <v>2</v>
      </c>
      <c r="E143" s="47">
        <v>2153.2</v>
      </c>
    </row>
    <row r="144" spans="1:5" s="5" customFormat="1" ht="12.75" hidden="1">
      <c r="A144" s="9" t="s">
        <v>156</v>
      </c>
      <c r="B144" s="21" t="s">
        <v>107</v>
      </c>
      <c r="C144" s="40" t="s">
        <v>157</v>
      </c>
      <c r="D144" s="21"/>
      <c r="E144" s="36">
        <f>E146+E147</f>
        <v>0</v>
      </c>
    </row>
    <row r="145" spans="1:5" s="5" customFormat="1" ht="32.25" hidden="1">
      <c r="A145" s="9" t="s">
        <v>161</v>
      </c>
      <c r="B145" s="21" t="s">
        <v>107</v>
      </c>
      <c r="C145" s="40">
        <v>5226800</v>
      </c>
      <c r="D145" s="21"/>
      <c r="E145" s="36">
        <f>E146</f>
        <v>0</v>
      </c>
    </row>
    <row r="146" spans="1:5" s="5" customFormat="1" ht="12.75" hidden="1">
      <c r="A146" s="63" t="s">
        <v>35</v>
      </c>
      <c r="B146" s="3" t="s">
        <v>107</v>
      </c>
      <c r="C146" s="41">
        <v>5226800</v>
      </c>
      <c r="D146" s="3" t="s">
        <v>36</v>
      </c>
      <c r="E146" s="20"/>
    </row>
    <row r="147" spans="1:5" s="5" customFormat="1" ht="22.5" hidden="1">
      <c r="A147" s="84" t="s">
        <v>220</v>
      </c>
      <c r="B147" s="3" t="s">
        <v>107</v>
      </c>
      <c r="C147" s="3" t="s">
        <v>157</v>
      </c>
      <c r="D147" s="3" t="s">
        <v>31</v>
      </c>
      <c r="E147" s="47"/>
    </row>
    <row r="148" spans="1:5" ht="12.75" hidden="1">
      <c r="A148" s="9" t="s">
        <v>28</v>
      </c>
      <c r="B148" s="21" t="s">
        <v>107</v>
      </c>
      <c r="C148" s="40">
        <v>7950000</v>
      </c>
      <c r="D148" s="21"/>
      <c r="E148" s="36">
        <f>E149</f>
        <v>0</v>
      </c>
    </row>
    <row r="149" spans="1:5" ht="42.75" customHeight="1" hidden="1">
      <c r="A149" s="9" t="s">
        <v>191</v>
      </c>
      <c r="B149" s="21" t="s">
        <v>107</v>
      </c>
      <c r="C149" s="40">
        <v>7951901</v>
      </c>
      <c r="D149" s="58"/>
      <c r="E149" s="36">
        <f>E150</f>
        <v>0</v>
      </c>
    </row>
    <row r="150" spans="1:5" s="5" customFormat="1" ht="12.75" hidden="1">
      <c r="A150" s="37" t="s">
        <v>1</v>
      </c>
      <c r="B150" s="3" t="s">
        <v>107</v>
      </c>
      <c r="C150" s="3" t="s">
        <v>190</v>
      </c>
      <c r="D150" s="3" t="s">
        <v>2</v>
      </c>
      <c r="E150" s="20">
        <f>240-240</f>
        <v>0</v>
      </c>
    </row>
    <row r="151" spans="1:5" ht="12.75">
      <c r="A151" s="9" t="s">
        <v>52</v>
      </c>
      <c r="B151" s="21" t="s">
        <v>108</v>
      </c>
      <c r="C151" s="21"/>
      <c r="D151" s="21"/>
      <c r="E151" s="36">
        <f>E166+E155+E152</f>
        <v>923.7</v>
      </c>
    </row>
    <row r="152" spans="1:5" ht="21.75" hidden="1">
      <c r="A152" s="9" t="s">
        <v>172</v>
      </c>
      <c r="B152" s="21" t="s">
        <v>108</v>
      </c>
      <c r="C152" s="21" t="s">
        <v>173</v>
      </c>
      <c r="D152" s="21"/>
      <c r="E152" s="36">
        <f>E153</f>
        <v>0</v>
      </c>
    </row>
    <row r="153" spans="1:5" ht="12.75" hidden="1">
      <c r="A153" s="9" t="s">
        <v>175</v>
      </c>
      <c r="B153" s="21" t="s">
        <v>108</v>
      </c>
      <c r="C153" s="21" t="s">
        <v>174</v>
      </c>
      <c r="D153" s="21"/>
      <c r="E153" s="36">
        <f>E154</f>
        <v>0</v>
      </c>
    </row>
    <row r="154" spans="1:5" s="5" customFormat="1" ht="12.75" hidden="1">
      <c r="A154" s="37" t="s">
        <v>1</v>
      </c>
      <c r="B154" s="3" t="s">
        <v>108</v>
      </c>
      <c r="C154" s="3" t="s">
        <v>174</v>
      </c>
      <c r="D154" s="3" t="s">
        <v>2</v>
      </c>
      <c r="E154" s="20"/>
    </row>
    <row r="155" spans="1:5" ht="12.75">
      <c r="A155" s="9" t="s">
        <v>52</v>
      </c>
      <c r="B155" s="21" t="s">
        <v>108</v>
      </c>
      <c r="C155" s="21" t="s">
        <v>171</v>
      </c>
      <c r="D155" s="21"/>
      <c r="E155" s="36">
        <f>E156+E158+E160+E162+E164</f>
        <v>923.7</v>
      </c>
    </row>
    <row r="156" spans="1:5" ht="12.75">
      <c r="A156" s="9" t="s">
        <v>53</v>
      </c>
      <c r="B156" s="21" t="s">
        <v>108</v>
      </c>
      <c r="C156" s="21" t="s">
        <v>54</v>
      </c>
      <c r="D156" s="21"/>
      <c r="E156" s="36">
        <f>E157</f>
        <v>483</v>
      </c>
    </row>
    <row r="157" spans="1:5" s="5" customFormat="1" ht="12.75">
      <c r="A157" s="37" t="s">
        <v>1</v>
      </c>
      <c r="B157" s="3" t="s">
        <v>108</v>
      </c>
      <c r="C157" s="3" t="s">
        <v>54</v>
      </c>
      <c r="D157" s="3" t="s">
        <v>2</v>
      </c>
      <c r="E157" s="20">
        <f>548-65</f>
        <v>483</v>
      </c>
    </row>
    <row r="158" spans="1:5" ht="32.25" hidden="1">
      <c r="A158" s="9" t="s">
        <v>55</v>
      </c>
      <c r="B158" s="21" t="s">
        <v>108</v>
      </c>
      <c r="C158" s="21" t="s">
        <v>56</v>
      </c>
      <c r="D158" s="21"/>
      <c r="E158" s="36">
        <f>E159</f>
        <v>0</v>
      </c>
    </row>
    <row r="159" spans="1:5" s="5" customFormat="1" ht="12.75" hidden="1">
      <c r="A159" s="37" t="s">
        <v>1</v>
      </c>
      <c r="B159" s="3" t="s">
        <v>108</v>
      </c>
      <c r="C159" s="3" t="s">
        <v>56</v>
      </c>
      <c r="D159" s="3" t="s">
        <v>2</v>
      </c>
      <c r="E159" s="20"/>
    </row>
    <row r="160" spans="1:5" ht="12.75">
      <c r="A160" s="9" t="s">
        <v>57</v>
      </c>
      <c r="B160" s="21" t="s">
        <v>108</v>
      </c>
      <c r="C160" s="21" t="s">
        <v>58</v>
      </c>
      <c r="D160" s="21"/>
      <c r="E160" s="36">
        <f>E161</f>
        <v>100</v>
      </c>
    </row>
    <row r="161" spans="1:5" s="5" customFormat="1" ht="12.75">
      <c r="A161" s="37" t="s">
        <v>1</v>
      </c>
      <c r="B161" s="3" t="s">
        <v>108</v>
      </c>
      <c r="C161" s="3" t="s">
        <v>58</v>
      </c>
      <c r="D161" s="3" t="s">
        <v>2</v>
      </c>
      <c r="E161" s="20">
        <v>100</v>
      </c>
    </row>
    <row r="162" spans="1:5" ht="12.75">
      <c r="A162" s="9" t="s">
        <v>59</v>
      </c>
      <c r="B162" s="21" t="s">
        <v>108</v>
      </c>
      <c r="C162" s="21" t="s">
        <v>60</v>
      </c>
      <c r="D162" s="58"/>
      <c r="E162" s="36">
        <f>E163</f>
        <v>30</v>
      </c>
    </row>
    <row r="163" spans="1:5" s="5" customFormat="1" ht="12.75">
      <c r="A163" s="37" t="s">
        <v>1</v>
      </c>
      <c r="B163" s="3" t="s">
        <v>108</v>
      </c>
      <c r="C163" s="3" t="s">
        <v>60</v>
      </c>
      <c r="D163" s="3" t="s">
        <v>2</v>
      </c>
      <c r="E163" s="20">
        <v>30</v>
      </c>
    </row>
    <row r="164" spans="1:5" ht="12.75">
      <c r="A164" s="9" t="s">
        <v>61</v>
      </c>
      <c r="B164" s="21" t="s">
        <v>108</v>
      </c>
      <c r="C164" s="21" t="s">
        <v>62</v>
      </c>
      <c r="D164" s="21"/>
      <c r="E164" s="36">
        <f>E165</f>
        <v>310.7</v>
      </c>
    </row>
    <row r="165" spans="1:5" s="5" customFormat="1" ht="13.5" thickBot="1">
      <c r="A165" s="37" t="s">
        <v>1</v>
      </c>
      <c r="B165" s="3" t="s">
        <v>108</v>
      </c>
      <c r="C165" s="3" t="s">
        <v>62</v>
      </c>
      <c r="D165" s="3" t="s">
        <v>2</v>
      </c>
      <c r="E165" s="20">
        <f>385.3-11-100+45-8.6</f>
        <v>310.7</v>
      </c>
    </row>
    <row r="166" spans="1:5" ht="12.75" hidden="1">
      <c r="A166" s="9" t="s">
        <v>28</v>
      </c>
      <c r="B166" s="21" t="s">
        <v>108</v>
      </c>
      <c r="C166" s="40">
        <v>7950000</v>
      </c>
      <c r="D166" s="21"/>
      <c r="E166" s="36">
        <f>E167+E168</f>
        <v>0</v>
      </c>
    </row>
    <row r="167" spans="1:5" s="5" customFormat="1" ht="12.75" hidden="1">
      <c r="A167" s="37" t="s">
        <v>35</v>
      </c>
      <c r="B167" s="49" t="s">
        <v>108</v>
      </c>
      <c r="C167" s="54">
        <v>7950000</v>
      </c>
      <c r="D167" s="49" t="s">
        <v>36</v>
      </c>
      <c r="E167" s="36"/>
    </row>
    <row r="168" spans="1:5" s="5" customFormat="1" ht="13.5" hidden="1" thickBot="1">
      <c r="A168" s="37" t="s">
        <v>1</v>
      </c>
      <c r="B168" s="3" t="s">
        <v>108</v>
      </c>
      <c r="C168" s="41">
        <v>7950000</v>
      </c>
      <c r="D168" s="3" t="s">
        <v>2</v>
      </c>
      <c r="E168" s="20"/>
    </row>
    <row r="169" spans="1:5" ht="12.75">
      <c r="A169" s="30" t="s">
        <v>91</v>
      </c>
      <c r="B169" s="31" t="s">
        <v>109</v>
      </c>
      <c r="C169" s="31"/>
      <c r="D169" s="31"/>
      <c r="E169" s="32">
        <f>E170</f>
        <v>121</v>
      </c>
    </row>
    <row r="170" spans="1:5" ht="12.75">
      <c r="A170" s="9" t="s">
        <v>63</v>
      </c>
      <c r="B170" s="21" t="s">
        <v>110</v>
      </c>
      <c r="C170" s="21"/>
      <c r="D170" s="21"/>
      <c r="E170" s="36">
        <f>E171</f>
        <v>121</v>
      </c>
    </row>
    <row r="171" spans="1:5" ht="12.75">
      <c r="A171" s="9" t="s">
        <v>64</v>
      </c>
      <c r="B171" s="21" t="s">
        <v>110</v>
      </c>
      <c r="C171" s="21" t="s">
        <v>65</v>
      </c>
      <c r="D171" s="21"/>
      <c r="E171" s="36">
        <f>E172</f>
        <v>121</v>
      </c>
    </row>
    <row r="172" spans="1:5" ht="12.75">
      <c r="A172" s="9" t="s">
        <v>64</v>
      </c>
      <c r="B172" s="21" t="s">
        <v>110</v>
      </c>
      <c r="C172" s="21" t="s">
        <v>215</v>
      </c>
      <c r="D172" s="21"/>
      <c r="E172" s="36">
        <f>E173</f>
        <v>121</v>
      </c>
    </row>
    <row r="173" spans="1:5" s="5" customFormat="1" ht="13.5" thickBot="1">
      <c r="A173" s="37" t="s">
        <v>1</v>
      </c>
      <c r="B173" s="3" t="s">
        <v>110</v>
      </c>
      <c r="C173" s="3" t="s">
        <v>215</v>
      </c>
      <c r="D173" s="3" t="s">
        <v>2</v>
      </c>
      <c r="E173" s="20">
        <f>221-100</f>
        <v>121</v>
      </c>
    </row>
    <row r="174" spans="1:5" ht="12.75" hidden="1">
      <c r="A174" s="9" t="s">
        <v>28</v>
      </c>
      <c r="B174" s="21" t="s">
        <v>110</v>
      </c>
      <c r="C174" s="21" t="s">
        <v>43</v>
      </c>
      <c r="D174" s="21"/>
      <c r="E174" s="36">
        <f>E175</f>
        <v>0</v>
      </c>
    </row>
    <row r="175" spans="1:5" s="5" customFormat="1" ht="13.5" hidden="1" thickBot="1">
      <c r="A175" s="37" t="s">
        <v>64</v>
      </c>
      <c r="B175" s="3" t="s">
        <v>110</v>
      </c>
      <c r="C175" s="3" t="s">
        <v>43</v>
      </c>
      <c r="D175" s="3" t="s">
        <v>66</v>
      </c>
      <c r="E175" s="20"/>
    </row>
    <row r="176" spans="1:5" ht="12.75">
      <c r="A176" s="64" t="s">
        <v>164</v>
      </c>
      <c r="B176" s="65" t="s">
        <v>111</v>
      </c>
      <c r="C176" s="65"/>
      <c r="D176" s="66"/>
      <c r="E176" s="67">
        <f>E177</f>
        <v>2930.8</v>
      </c>
    </row>
    <row r="177" spans="1:5" ht="12.75">
      <c r="A177" s="8" t="s">
        <v>67</v>
      </c>
      <c r="B177" s="33" t="s">
        <v>112</v>
      </c>
      <c r="C177" s="33"/>
      <c r="D177" s="2"/>
      <c r="E177" s="34">
        <f>E178+E181+E184+E190+E195+E193+E187</f>
        <v>2930.8</v>
      </c>
    </row>
    <row r="178" spans="1:5" ht="21.75">
      <c r="A178" s="8" t="s">
        <v>68</v>
      </c>
      <c r="B178" s="33" t="s">
        <v>112</v>
      </c>
      <c r="C178" s="33" t="s">
        <v>69</v>
      </c>
      <c r="D178" s="2"/>
      <c r="E178" s="34">
        <f>E179</f>
        <v>2294.6</v>
      </c>
    </row>
    <row r="179" spans="1:5" ht="12.75">
      <c r="A179" s="8" t="s">
        <v>70</v>
      </c>
      <c r="B179" s="33" t="s">
        <v>112</v>
      </c>
      <c r="C179" s="33" t="s">
        <v>71</v>
      </c>
      <c r="D179" s="33"/>
      <c r="E179" s="34">
        <f>E180</f>
        <v>2294.6</v>
      </c>
    </row>
    <row r="180" spans="1:5" s="5" customFormat="1" ht="12.75">
      <c r="A180" s="85" t="s">
        <v>221</v>
      </c>
      <c r="B180" s="2" t="s">
        <v>112</v>
      </c>
      <c r="C180" s="68" t="s">
        <v>71</v>
      </c>
      <c r="D180" s="68" t="s">
        <v>72</v>
      </c>
      <c r="E180" s="18">
        <f>734.6+155+65+1000+340</f>
        <v>2294.6</v>
      </c>
    </row>
    <row r="181" spans="1:5" ht="12.75">
      <c r="A181" s="8" t="s">
        <v>73</v>
      </c>
      <c r="B181" s="33" t="s">
        <v>112</v>
      </c>
      <c r="C181" s="33" t="s">
        <v>74</v>
      </c>
      <c r="D181" s="33"/>
      <c r="E181" s="34">
        <f>E182</f>
        <v>636.2</v>
      </c>
    </row>
    <row r="182" spans="1:5" ht="12.75">
      <c r="A182" s="8" t="s">
        <v>70</v>
      </c>
      <c r="B182" s="33" t="s">
        <v>112</v>
      </c>
      <c r="C182" s="33" t="s">
        <v>75</v>
      </c>
      <c r="D182" s="33"/>
      <c r="E182" s="34">
        <f>E183</f>
        <v>636.2</v>
      </c>
    </row>
    <row r="183" spans="1:5" s="5" customFormat="1" ht="13.5" thickBot="1">
      <c r="A183" s="85" t="s">
        <v>221</v>
      </c>
      <c r="B183" s="2" t="s">
        <v>112</v>
      </c>
      <c r="C183" s="2" t="s">
        <v>75</v>
      </c>
      <c r="D183" s="2" t="s">
        <v>72</v>
      </c>
      <c r="E183" s="18">
        <f>806.2-170</f>
        <v>636.2</v>
      </c>
    </row>
    <row r="184" spans="1:5" ht="21.75" hidden="1">
      <c r="A184" s="8" t="s">
        <v>151</v>
      </c>
      <c r="B184" s="33" t="s">
        <v>112</v>
      </c>
      <c r="C184" s="33" t="s">
        <v>152</v>
      </c>
      <c r="D184" s="33"/>
      <c r="E184" s="34">
        <f>E185</f>
        <v>0</v>
      </c>
    </row>
    <row r="185" spans="1:5" ht="12.75" hidden="1">
      <c r="A185" s="8" t="s">
        <v>150</v>
      </c>
      <c r="B185" s="33" t="s">
        <v>112</v>
      </c>
      <c r="C185" s="33" t="s">
        <v>149</v>
      </c>
      <c r="D185" s="33"/>
      <c r="E185" s="34">
        <f>E186</f>
        <v>0</v>
      </c>
    </row>
    <row r="186" spans="1:5" s="5" customFormat="1" ht="12.75" hidden="1">
      <c r="A186" s="85" t="s">
        <v>221</v>
      </c>
      <c r="B186" s="2" t="s">
        <v>112</v>
      </c>
      <c r="C186" s="2" t="s">
        <v>149</v>
      </c>
      <c r="D186" s="2" t="s">
        <v>72</v>
      </c>
      <c r="E186" s="18"/>
    </row>
    <row r="187" spans="1:5" s="5" customFormat="1" ht="12.75" hidden="1">
      <c r="A187" s="8" t="s">
        <v>201</v>
      </c>
      <c r="B187" s="28" t="s">
        <v>112</v>
      </c>
      <c r="C187" s="28" t="s">
        <v>199</v>
      </c>
      <c r="D187" s="28"/>
      <c r="E187" s="29">
        <f>E188</f>
        <v>0</v>
      </c>
    </row>
    <row r="188" spans="1:5" s="5" customFormat="1" ht="21" hidden="1">
      <c r="A188" s="86" t="s">
        <v>205</v>
      </c>
      <c r="B188" s="28" t="s">
        <v>112</v>
      </c>
      <c r="C188" s="28" t="s">
        <v>204</v>
      </c>
      <c r="D188" s="28"/>
      <c r="E188" s="29">
        <f>E189</f>
        <v>0</v>
      </c>
    </row>
    <row r="189" spans="1:5" s="5" customFormat="1" ht="12.75" hidden="1">
      <c r="A189" s="85" t="s">
        <v>221</v>
      </c>
      <c r="B189" s="2" t="s">
        <v>112</v>
      </c>
      <c r="C189" s="2" t="s">
        <v>204</v>
      </c>
      <c r="D189" s="2" t="s">
        <v>72</v>
      </c>
      <c r="E189" s="18"/>
    </row>
    <row r="190" spans="1:5" s="5" customFormat="1" ht="12.75" hidden="1">
      <c r="A190" s="8" t="s">
        <v>156</v>
      </c>
      <c r="B190" s="28" t="s">
        <v>112</v>
      </c>
      <c r="C190" s="28" t="s">
        <v>157</v>
      </c>
      <c r="D190" s="28"/>
      <c r="E190" s="29">
        <f>E191</f>
        <v>0</v>
      </c>
    </row>
    <row r="191" spans="1:5" s="5" customFormat="1" ht="32.25" hidden="1">
      <c r="A191" s="8" t="s">
        <v>182</v>
      </c>
      <c r="B191" s="33" t="s">
        <v>112</v>
      </c>
      <c r="C191" s="33" t="s">
        <v>181</v>
      </c>
      <c r="D191" s="33"/>
      <c r="E191" s="34">
        <f>E192</f>
        <v>0</v>
      </c>
    </row>
    <row r="192" spans="1:5" s="5" customFormat="1" ht="12.75" hidden="1">
      <c r="A192" s="85" t="s">
        <v>221</v>
      </c>
      <c r="B192" s="69" t="s">
        <v>112</v>
      </c>
      <c r="C192" s="69" t="s">
        <v>181</v>
      </c>
      <c r="D192" s="69" t="s">
        <v>72</v>
      </c>
      <c r="E192" s="18"/>
    </row>
    <row r="193" spans="1:5" s="5" customFormat="1" ht="23.25" customHeight="1" hidden="1">
      <c r="A193" s="70" t="s">
        <v>180</v>
      </c>
      <c r="B193" s="71" t="s">
        <v>112</v>
      </c>
      <c r="C193" s="71" t="s">
        <v>179</v>
      </c>
      <c r="D193" s="71"/>
      <c r="E193" s="29">
        <f>E194</f>
        <v>0</v>
      </c>
    </row>
    <row r="194" spans="1:5" s="5" customFormat="1" ht="12.75" hidden="1">
      <c r="A194" s="85" t="s">
        <v>221</v>
      </c>
      <c r="B194" s="69" t="s">
        <v>112</v>
      </c>
      <c r="C194" s="69" t="s">
        <v>179</v>
      </c>
      <c r="D194" s="69" t="s">
        <v>72</v>
      </c>
      <c r="E194" s="18"/>
    </row>
    <row r="195" spans="1:5" ht="12.75" hidden="1">
      <c r="A195" s="9" t="s">
        <v>28</v>
      </c>
      <c r="B195" s="33" t="s">
        <v>112</v>
      </c>
      <c r="C195" s="33" t="s">
        <v>43</v>
      </c>
      <c r="D195" s="2"/>
      <c r="E195" s="34">
        <f>E196</f>
        <v>0</v>
      </c>
    </row>
    <row r="196" spans="1:5" ht="42.75" hidden="1">
      <c r="A196" s="8" t="s">
        <v>184</v>
      </c>
      <c r="B196" s="33" t="s">
        <v>112</v>
      </c>
      <c r="C196" s="33" t="s">
        <v>183</v>
      </c>
      <c r="D196" s="33"/>
      <c r="E196" s="34">
        <f>E197</f>
        <v>0</v>
      </c>
    </row>
    <row r="197" spans="1:5" s="27" customFormat="1" ht="13.5" hidden="1" thickBot="1">
      <c r="A197" s="85" t="s">
        <v>221</v>
      </c>
      <c r="B197" s="2" t="s">
        <v>112</v>
      </c>
      <c r="C197" s="68" t="s">
        <v>183</v>
      </c>
      <c r="D197" s="68" t="s">
        <v>72</v>
      </c>
      <c r="E197" s="18"/>
    </row>
    <row r="198" spans="1:5" ht="12.75" hidden="1">
      <c r="A198" s="64" t="s">
        <v>92</v>
      </c>
      <c r="B198" s="65" t="s">
        <v>113</v>
      </c>
      <c r="C198" s="65"/>
      <c r="D198" s="65"/>
      <c r="E198" s="67">
        <f>E202+E199</f>
        <v>0</v>
      </c>
    </row>
    <row r="199" spans="1:5" ht="12.75" hidden="1">
      <c r="A199" s="8" t="s">
        <v>79</v>
      </c>
      <c r="B199" s="33" t="s">
        <v>114</v>
      </c>
      <c r="C199" s="33"/>
      <c r="D199" s="33"/>
      <c r="E199" s="34">
        <f>E200</f>
        <v>0</v>
      </c>
    </row>
    <row r="200" spans="1:5" ht="12.75" hidden="1">
      <c r="A200" s="8" t="s">
        <v>219</v>
      </c>
      <c r="B200" s="33" t="s">
        <v>114</v>
      </c>
      <c r="C200" s="72">
        <v>4910100</v>
      </c>
      <c r="D200" s="33"/>
      <c r="E200" s="34">
        <f>E201</f>
        <v>0</v>
      </c>
    </row>
    <row r="201" spans="1:5" s="5" customFormat="1" ht="12.75" hidden="1">
      <c r="A201" s="35" t="s">
        <v>21</v>
      </c>
      <c r="B201" s="2" t="s">
        <v>114</v>
      </c>
      <c r="C201" s="73">
        <v>4910100</v>
      </c>
      <c r="D201" s="2" t="s">
        <v>22</v>
      </c>
      <c r="E201" s="18"/>
    </row>
    <row r="202" spans="1:5" ht="12.75" hidden="1">
      <c r="A202" s="8" t="s">
        <v>80</v>
      </c>
      <c r="B202" s="33" t="s">
        <v>115</v>
      </c>
      <c r="C202" s="33"/>
      <c r="D202" s="33"/>
      <c r="E202" s="34">
        <f>E207</f>
        <v>0</v>
      </c>
    </row>
    <row r="203" spans="1:5" ht="12.75" hidden="1">
      <c r="A203" s="8" t="s">
        <v>81</v>
      </c>
      <c r="B203" s="33" t="s">
        <v>115</v>
      </c>
      <c r="C203" s="74">
        <v>1040200</v>
      </c>
      <c r="D203" s="33"/>
      <c r="E203" s="34">
        <f>E204</f>
        <v>0</v>
      </c>
    </row>
    <row r="204" spans="1:5" s="5" customFormat="1" ht="19.5" customHeight="1" hidden="1">
      <c r="A204" s="35" t="s">
        <v>82</v>
      </c>
      <c r="B204" s="2" t="s">
        <v>115</v>
      </c>
      <c r="C204" s="75">
        <v>1040200</v>
      </c>
      <c r="D204" s="2" t="s">
        <v>83</v>
      </c>
      <c r="E204" s="18"/>
    </row>
    <row r="205" spans="1:5" ht="12.75" hidden="1">
      <c r="A205" s="8" t="s">
        <v>162</v>
      </c>
      <c r="B205" s="33" t="s">
        <v>115</v>
      </c>
      <c r="C205" s="74">
        <v>5053300</v>
      </c>
      <c r="D205" s="33"/>
      <c r="E205" s="34">
        <f>E206</f>
        <v>0</v>
      </c>
    </row>
    <row r="206" spans="1:5" s="27" customFormat="1" ht="12.75" hidden="1">
      <c r="A206" s="76" t="s">
        <v>21</v>
      </c>
      <c r="B206" s="2" t="s">
        <v>115</v>
      </c>
      <c r="C206" s="75">
        <v>5053300</v>
      </c>
      <c r="D206" s="2" t="s">
        <v>22</v>
      </c>
      <c r="E206" s="18"/>
    </row>
    <row r="207" spans="1:5" s="27" customFormat="1" ht="12.75" hidden="1">
      <c r="A207" s="81" t="s">
        <v>210</v>
      </c>
      <c r="B207" s="28" t="s">
        <v>115</v>
      </c>
      <c r="C207" s="82">
        <v>5058600</v>
      </c>
      <c r="D207" s="28"/>
      <c r="E207" s="29">
        <f>E208</f>
        <v>0</v>
      </c>
    </row>
    <row r="208" spans="1:5" s="27" customFormat="1" ht="21.75" hidden="1">
      <c r="A208" s="87" t="s">
        <v>216</v>
      </c>
      <c r="B208" s="28" t="s">
        <v>115</v>
      </c>
      <c r="C208" s="82">
        <v>5058601</v>
      </c>
      <c r="D208" s="28"/>
      <c r="E208" s="29">
        <f>E209</f>
        <v>0</v>
      </c>
    </row>
    <row r="209" spans="1:5" s="27" customFormat="1" ht="12.75" hidden="1">
      <c r="A209" s="35" t="s">
        <v>21</v>
      </c>
      <c r="B209" s="2" t="s">
        <v>115</v>
      </c>
      <c r="C209" s="75">
        <v>5058601</v>
      </c>
      <c r="D209" s="2" t="s">
        <v>22</v>
      </c>
      <c r="E209" s="18"/>
    </row>
    <row r="210" spans="1:5" ht="12.75" hidden="1">
      <c r="A210" s="8" t="s">
        <v>28</v>
      </c>
      <c r="B210" s="33" t="s">
        <v>115</v>
      </c>
      <c r="C210" s="74">
        <v>7950000</v>
      </c>
      <c r="D210" s="33"/>
      <c r="E210" s="34">
        <f>E211</f>
        <v>0</v>
      </c>
    </row>
    <row r="211" spans="1:5" ht="13.5" hidden="1" thickBot="1">
      <c r="A211" s="76" t="s">
        <v>162</v>
      </c>
      <c r="B211" s="77" t="s">
        <v>115</v>
      </c>
      <c r="C211" s="78">
        <v>7950000</v>
      </c>
      <c r="D211" s="77" t="s">
        <v>163</v>
      </c>
      <c r="E211" s="79"/>
    </row>
    <row r="212" spans="1:5" ht="12.75" hidden="1">
      <c r="A212" s="30" t="s">
        <v>76</v>
      </c>
      <c r="B212" s="31" t="s">
        <v>176</v>
      </c>
      <c r="C212" s="31"/>
      <c r="D212" s="31"/>
      <c r="E212" s="32">
        <f>E213</f>
        <v>0</v>
      </c>
    </row>
    <row r="213" spans="1:5" ht="12.75" hidden="1">
      <c r="A213" s="9" t="s">
        <v>177</v>
      </c>
      <c r="B213" s="21" t="s">
        <v>178</v>
      </c>
      <c r="C213" s="21"/>
      <c r="D213" s="21"/>
      <c r="E213" s="36">
        <f>E214</f>
        <v>0</v>
      </c>
    </row>
    <row r="214" spans="1:5" ht="17.25" customHeight="1" hidden="1">
      <c r="A214" s="9" t="s">
        <v>77</v>
      </c>
      <c r="B214" s="21" t="s">
        <v>178</v>
      </c>
      <c r="C214" s="21" t="s">
        <v>78</v>
      </c>
      <c r="D214" s="21"/>
      <c r="E214" s="36">
        <f>E215</f>
        <v>0</v>
      </c>
    </row>
    <row r="215" spans="1:5" s="27" customFormat="1" ht="13.5" hidden="1" thickBot="1">
      <c r="A215" s="37" t="s">
        <v>1</v>
      </c>
      <c r="B215" s="3" t="s">
        <v>178</v>
      </c>
      <c r="C215" s="3" t="s">
        <v>78</v>
      </c>
      <c r="D215" s="3" t="s">
        <v>2</v>
      </c>
      <c r="E215" s="20"/>
    </row>
    <row r="216" spans="1:5" ht="12.75">
      <c r="A216" s="30" t="s">
        <v>6</v>
      </c>
      <c r="B216" s="31" t="s">
        <v>167</v>
      </c>
      <c r="C216" s="80"/>
      <c r="D216" s="80"/>
      <c r="E216" s="32">
        <f>E217</f>
        <v>1</v>
      </c>
    </row>
    <row r="217" spans="1:5" ht="12.75">
      <c r="A217" s="8" t="s">
        <v>168</v>
      </c>
      <c r="B217" s="33" t="s">
        <v>169</v>
      </c>
      <c r="C217" s="33"/>
      <c r="D217" s="2"/>
      <c r="E217" s="34">
        <f>E218</f>
        <v>1</v>
      </c>
    </row>
    <row r="218" spans="1:5" ht="12.75">
      <c r="A218" s="8" t="s">
        <v>7</v>
      </c>
      <c r="B218" s="33" t="s">
        <v>169</v>
      </c>
      <c r="C218" s="33" t="s">
        <v>8</v>
      </c>
      <c r="D218" s="2"/>
      <c r="E218" s="34">
        <f>E219</f>
        <v>1</v>
      </c>
    </row>
    <row r="219" spans="1:5" s="27" customFormat="1" ht="12.75">
      <c r="A219" s="7" t="s">
        <v>9</v>
      </c>
      <c r="B219" s="1" t="s">
        <v>169</v>
      </c>
      <c r="C219" s="1" t="s">
        <v>8</v>
      </c>
      <c r="D219" s="1" t="s">
        <v>10</v>
      </c>
      <c r="E219" s="19">
        <v>1</v>
      </c>
    </row>
    <row r="220" spans="1:5" s="24" customFormat="1" ht="12">
      <c r="A220" s="88" t="s">
        <v>121</v>
      </c>
      <c r="B220" s="22"/>
      <c r="C220" s="22"/>
      <c r="D220" s="22"/>
      <c r="E220" s="23">
        <f>E216+E198+E176+E169+E94+E74+E62+E57+E21+E212</f>
        <v>14043.1</v>
      </c>
    </row>
  </sheetData>
  <sheetProtection/>
  <autoFilter ref="A20:F220"/>
  <mergeCells count="10">
    <mergeCell ref="A11:E11"/>
    <mergeCell ref="A12:E12"/>
    <mergeCell ref="A13:E13"/>
    <mergeCell ref="A14:E14"/>
    <mergeCell ref="C18:C20"/>
    <mergeCell ref="D18:D20"/>
    <mergeCell ref="A15:E15"/>
    <mergeCell ref="E18:E20"/>
    <mergeCell ref="A18:A20"/>
    <mergeCell ref="B18:B20"/>
  </mergeCells>
  <printOptions horizontalCentered="1"/>
  <pageMargins left="0.7874015748031497" right="0.3937007874015748" top="0.3937007874015748" bottom="0.3937007874015748" header="0.5118110236220472" footer="0.1968503937007874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2013-06-06T07:55:14Z</cp:lastPrinted>
  <dcterms:created xsi:type="dcterms:W3CDTF">1996-10-08T23:32:33Z</dcterms:created>
  <dcterms:modified xsi:type="dcterms:W3CDTF">2013-06-10T14:12:58Z</dcterms:modified>
  <cp:category/>
  <cp:version/>
  <cp:contentType/>
  <cp:contentStatus/>
</cp:coreProperties>
</file>