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отрасли" sheetId="1" r:id="rId1"/>
    <sheet name="КОСГУ" sheetId="2" r:id="rId2"/>
  </sheets>
  <definedNames>
    <definedName name="_xlnm._FilterDatabase" localSheetId="1" hidden="1">'КОСГУ'!$A$7:$IV$30</definedName>
    <definedName name="_xlnm._FilterDatabase" localSheetId="0" hidden="1">'отрасли'!$A$7:$X$38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'отрасли'!$B$1:$M$38</definedName>
  </definedNames>
  <calcPr fullCalcOnLoad="1"/>
</workbook>
</file>

<file path=xl/sharedStrings.xml><?xml version="1.0" encoding="utf-8"?>
<sst xmlns="http://schemas.openxmlformats.org/spreadsheetml/2006/main" count="172" uniqueCount="129">
  <si>
    <t>тыс. руб.</t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</si>
  <si>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</si>
  <si>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</si>
  <si>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</si>
  <si>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</si>
  <si>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</si>
  <si>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</si>
  <si>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</si>
  <si>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</si>
  <si>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</si>
  <si>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</si>
  <si>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</si>
  <si>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</si>
  <si>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</si>
  <si>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</si>
  <si>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</si>
  <si>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</si>
  <si>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</si>
  <si>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</si>
  <si>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</si>
  <si>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</si>
  <si>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</si>
  <si>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</si>
  <si>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</si>
  <si>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</si>
  <si>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</si>
  <si>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</si>
  <si>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</si>
  <si>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</si>
  <si>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</si>
  <si>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</si>
  <si>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</si>
  <si>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</si>
  <si>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</si>
  <si>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</si>
  <si>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</si>
  <si>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</si>
  <si>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</si>
  <si>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</si>
  <si>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</si>
  <si>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</si>
  <si>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</si>
  <si>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</si>
  <si>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</si>
  <si>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</si>
  <si>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</si>
  <si>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</si>
  <si>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</si>
  <si>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</si>
  <si>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</si>
  <si>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</si>
  <si>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</si>
  <si>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</si>
  <si>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</si>
  <si>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</si>
  <si>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</si>
  <si>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</si>
  <si>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</si>
  <si>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</si>
  <si>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</si>
  <si>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</si>
  <si>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</si>
  <si>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</si>
  <si>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</si>
  <si>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</si>
  <si>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</si>
  <si>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</si>
  <si>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</si>
  <si>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</si>
  <si>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</si>
  <si>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</si>
  <si>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</si>
  <si>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</si>
  <si>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310</t>
  </si>
  <si>
    <t>Увеличение стоимости основных средств</t>
  </si>
  <si>
    <t>340</t>
  </si>
  <si>
    <t>Приложение 3</t>
  </si>
  <si>
    <t>Сведения об исполнении расходной части бюджета по экономической классификации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</si>
  <si>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</si>
  <si>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</si>
  <si>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</si>
  <si>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</si>
  <si>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</si>
  <si>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</si>
  <si>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</si>
  <si>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</si>
  <si>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0310</t>
  </si>
  <si>
    <t>291</t>
  </si>
  <si>
    <t>Налоги, пошлины и сборы</t>
  </si>
  <si>
    <t>227</t>
  </si>
  <si>
    <t>Страхование</t>
  </si>
  <si>
    <t>264</t>
  </si>
  <si>
    <t>Пенсии, пособия, выплачиваемые работодателями, нанимателями бывшим работникам</t>
  </si>
  <si>
    <t>297</t>
  </si>
  <si>
    <t>343</t>
  </si>
  <si>
    <t>346</t>
  </si>
  <si>
    <t>349</t>
  </si>
  <si>
    <t>Увеличение стоимости горюче-смазочных материалов</t>
  </si>
  <si>
    <t>Увеличение стоимости прочих материальных запасов однократного применения</t>
  </si>
  <si>
    <t>200</t>
  </si>
  <si>
    <t>Расходы</t>
  </si>
  <si>
    <t>Иные выплаты текущего характера организациям</t>
  </si>
  <si>
    <t>Итого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</si>
  <si>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</si>
  <si>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</si>
  <si>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</si>
  <si>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</si>
  <si>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Увеличение стоимости мягкого инвентаря</t>
  </si>
  <si>
    <t>345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</si>
  <si>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</si>
  <si>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1 полугодие 2021 г.</t>
  </si>
  <si>
    <t>0705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</si>
  <si>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</si>
  <si>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</si>
  <si>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</si>
  <si>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>1100</t>
  </si>
  <si>
    <t>1102</t>
  </si>
  <si>
    <t>МО Гостицкое сельское поселение на 01 июля 2022 г.</t>
  </si>
  <si>
    <t>Перечисления текущего характера другим бюджетам бюджетной системы Российской Федерации</t>
  </si>
  <si>
    <t>341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</si>
  <si>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</si>
  <si>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</t>
  </si>
  <si>
    <t>План 2022 г.</t>
  </si>
  <si>
    <t>План 1 полугодие 2022 г.</t>
  </si>
  <si>
    <t>Исполнение 1 полугодие 2022 г.</t>
  </si>
  <si>
    <t>к плану  2022 г.</t>
  </si>
  <si>
    <t>к плану 1 полугодия 2022 г.</t>
  </si>
  <si>
    <t>0408</t>
  </si>
  <si>
    <t>Транспорт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</si>
</sst>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sz val="8"/>
      <name val="Arial Cyr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 Cyr"/>
      <family val="0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8"/>
      <color indexed="9"/>
      <name val="Arial Narrow"/>
      <family val="2"/>
    </font>
    <font>
      <sz val="8"/>
      <color indexed="55"/>
      <name val="Arial Cyr"/>
      <family val="0"/>
    </font>
    <font>
      <b/>
      <sz val="8"/>
      <color indexed="55"/>
      <name val="Arial Cyr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Cyr"/>
      <family val="0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8"/>
      <color theme="0"/>
      <name val="Arial Narrow"/>
      <family val="2"/>
    </font>
    <font>
      <sz val="8"/>
      <color theme="0" tint="-0.24997000396251678"/>
      <name val="Arial Cyr"/>
      <family val="0"/>
    </font>
    <font>
      <b/>
      <sz val="8"/>
      <color theme="0" tint="-0.24997000396251678"/>
      <name val="Arial Cyr"/>
      <family val="0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center"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6" xfId="0" applyNumberFormat="1" applyFont="1" applyBorder="1" applyAlignment="1">
      <alignment horizontal="left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left" vertical="center" wrapText="1"/>
    </xf>
    <xf numFmtId="49" fontId="63" fillId="0" borderId="13" xfId="0" applyNumberFormat="1" applyFont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4" fillId="0" borderId="10" xfId="0" applyFont="1" applyBorder="1" applyAlignment="1">
      <alignment/>
    </xf>
    <xf numFmtId="0" fontId="64" fillId="0" borderId="17" xfId="0" applyFont="1" applyBorder="1" applyAlignment="1">
      <alignment/>
    </xf>
    <xf numFmtId="49" fontId="60" fillId="0" borderId="18" xfId="0" applyNumberFormat="1" applyFont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73" fontId="62" fillId="0" borderId="13" xfId="0" applyNumberFormat="1" applyFont="1" applyBorder="1" applyAlignment="1">
      <alignment horizontal="right" vertical="center" wrapText="1"/>
    </xf>
    <xf numFmtId="173" fontId="13" fillId="0" borderId="16" xfId="0" applyNumberFormat="1" applyFont="1" applyBorder="1" applyAlignment="1" applyProtection="1">
      <alignment horizontal="right" vertical="center" wrapText="1"/>
      <protection/>
    </xf>
    <xf numFmtId="173" fontId="10" fillId="0" borderId="13" xfId="0" applyNumberFormat="1" applyFont="1" applyBorder="1" applyAlignment="1" applyProtection="1">
      <alignment horizontal="right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49" fontId="13" fillId="0" borderId="16" xfId="0" applyNumberFormat="1" applyFont="1" applyBorder="1" applyAlignment="1" applyProtection="1">
      <alignment horizontal="left"/>
      <protection/>
    </xf>
    <xf numFmtId="173" fontId="66" fillId="0" borderId="13" xfId="0" applyNumberFormat="1" applyFont="1" applyBorder="1" applyAlignment="1">
      <alignment horizontal="right" vertical="center" wrapText="1"/>
    </xf>
    <xf numFmtId="173" fontId="64" fillId="0" borderId="0" xfId="0" applyNumberFormat="1" applyFont="1" applyAlignment="1">
      <alignment/>
    </xf>
    <xf numFmtId="173" fontId="64" fillId="0" borderId="0" xfId="0" applyNumberFormat="1" applyFont="1" applyAlignment="1">
      <alignment horizontal="right"/>
    </xf>
    <xf numFmtId="173" fontId="65" fillId="0" borderId="0" xfId="0" applyNumberFormat="1" applyFont="1" applyAlignment="1">
      <alignment horizontal="center"/>
    </xf>
    <xf numFmtId="173" fontId="64" fillId="0" borderId="10" xfId="0" applyNumberFormat="1" applyFont="1" applyBorder="1" applyAlignment="1">
      <alignment/>
    </xf>
    <xf numFmtId="173" fontId="60" fillId="0" borderId="11" xfId="0" applyNumberFormat="1" applyFont="1" applyBorder="1" applyAlignment="1">
      <alignment horizontal="center" vertical="center" wrapText="1"/>
    </xf>
    <xf numFmtId="173" fontId="60" fillId="0" borderId="18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/>
    </xf>
    <xf numFmtId="173" fontId="13" fillId="0" borderId="16" xfId="0" applyNumberFormat="1" applyFont="1" applyBorder="1" applyAlignment="1" applyProtection="1">
      <alignment horizontal="right" vertical="center"/>
      <protection/>
    </xf>
    <xf numFmtId="173" fontId="67" fillId="0" borderId="13" xfId="0" applyNumberFormat="1" applyFont="1" applyBorder="1" applyAlignment="1" applyProtection="1">
      <alignment horizontal="right" vertical="center" wrapText="1"/>
      <protection/>
    </xf>
    <xf numFmtId="173" fontId="68" fillId="0" borderId="16" xfId="0" applyNumberFormat="1" applyFont="1" applyBorder="1" applyAlignment="1" applyProtection="1">
      <alignment horizontal="right" vertical="center" wrapText="1"/>
      <protection/>
    </xf>
    <xf numFmtId="0" fontId="60" fillId="0" borderId="19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65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173" fontId="60" fillId="0" borderId="19" xfId="0" applyNumberFormat="1" applyFont="1" applyBorder="1" applyAlignment="1">
      <alignment horizontal="center" wrapText="1"/>
    </xf>
    <xf numFmtId="173" fontId="60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8"/>
  <sheetViews>
    <sheetView showGridLines="0" tabSelected="1" view="pageBreakPreview" zoomScaleSheetLayoutView="100" workbookViewId="0" topLeftCell="B1">
      <selection activeCell="S20" sqref="S20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42.00390625" style="1" customWidth="1"/>
    <col min="4" max="4" width="12.140625" style="1" customWidth="1"/>
    <col min="5" max="5" width="12.28125" style="46" customWidth="1"/>
    <col min="6" max="7" width="12.28125" style="46" hidden="1" customWidth="1"/>
    <col min="8" max="8" width="10.140625" style="46" customWidth="1"/>
    <col min="9" max="9" width="12.421875" style="46" customWidth="1"/>
    <col min="10" max="10" width="11.00390625" style="1" customWidth="1"/>
    <col min="11" max="11" width="13.8515625" style="1" customWidth="1"/>
    <col min="12" max="12" width="12.57421875" style="1" customWidth="1"/>
    <col min="13" max="13" width="11.57421875" style="1" customWidth="1"/>
    <col min="14" max="15" width="9.140625" style="1" customWidth="1"/>
    <col min="16" max="16384" width="9.140625" style="1" customWidth="1"/>
  </cols>
  <sheetData>
    <row r="1" spans="1:13" s="11" customFormat="1" ht="10.5" customHeight="1">
      <c r="A1" s="9"/>
      <c r="B1" s="24"/>
      <c r="C1" s="24"/>
      <c r="D1" s="24"/>
      <c r="E1" s="40"/>
      <c r="F1" s="40"/>
      <c r="G1" s="40"/>
      <c r="H1" s="40"/>
      <c r="I1" s="40"/>
      <c r="J1" s="24"/>
      <c r="K1" s="24"/>
      <c r="L1" s="24"/>
      <c r="M1" s="24" t="s">
        <v>50</v>
      </c>
    </row>
    <row r="2" spans="1:13" s="13" customFormat="1" ht="0.75" customHeight="1">
      <c r="A2" s="12"/>
      <c r="B2" s="26"/>
      <c r="C2" s="26"/>
      <c r="D2" s="26"/>
      <c r="E2" s="42"/>
      <c r="F2" s="42"/>
      <c r="G2" s="42"/>
      <c r="H2" s="42"/>
      <c r="I2" s="42"/>
      <c r="J2" s="26"/>
      <c r="K2" s="26"/>
      <c r="L2" s="26"/>
      <c r="M2" s="26"/>
    </row>
    <row r="3" spans="1:13" s="13" customFormat="1" ht="12.75" customHeight="1">
      <c r="A3" s="12"/>
      <c r="B3" s="53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4" customFormat="1" ht="15.75" customHeight="1">
      <c r="A4" s="10"/>
      <c r="B4" s="55" t="s">
        <v>117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0.5" customHeight="1">
      <c r="A5" s="2"/>
      <c r="B5" s="24"/>
      <c r="C5" s="24"/>
      <c r="D5" s="24"/>
      <c r="E5" s="40"/>
      <c r="F5" s="40"/>
      <c r="G5" s="40"/>
      <c r="H5" s="40"/>
      <c r="I5" s="40"/>
      <c r="J5" s="24"/>
      <c r="K5" s="24"/>
      <c r="L5" s="24"/>
      <c r="M5" s="25" t="s">
        <v>49</v>
      </c>
    </row>
    <row r="6" spans="1:13" ht="12.75" customHeight="1">
      <c r="A6" s="3" t="s">
        <v>0</v>
      </c>
      <c r="B6" s="27"/>
      <c r="C6" s="27"/>
      <c r="D6" s="27"/>
      <c r="E6" s="43"/>
      <c r="F6" s="43"/>
      <c r="G6" s="43"/>
      <c r="H6" s="43"/>
      <c r="I6" s="43"/>
      <c r="J6" s="50" t="s">
        <v>48</v>
      </c>
      <c r="K6" s="51"/>
      <c r="L6" s="52"/>
      <c r="M6" s="27"/>
    </row>
    <row r="7" spans="1:13" ht="36.75" customHeight="1">
      <c r="A7" s="4" t="s">
        <v>1</v>
      </c>
      <c r="B7" s="17" t="s">
        <v>2</v>
      </c>
      <c r="C7" s="17" t="s">
        <v>3</v>
      </c>
      <c r="D7" s="17" t="s">
        <v>110</v>
      </c>
      <c r="E7" s="44" t="s">
        <v>122</v>
      </c>
      <c r="F7" s="44"/>
      <c r="G7" s="44"/>
      <c r="H7" s="44" t="s">
        <v>123</v>
      </c>
      <c r="I7" s="44" t="s">
        <v>124</v>
      </c>
      <c r="J7" s="29" t="s">
        <v>125</v>
      </c>
      <c r="K7" s="29" t="s">
        <v>126</v>
      </c>
      <c r="L7" s="30" t="s">
        <v>47</v>
      </c>
      <c r="M7" s="31" t="s">
        <v>51</v>
      </c>
    </row>
    <row r="8" spans="1:15" ht="12.75" outlineLevel="1">
      <c r="A8" s="5" t="s">
        <v>46</v>
      </c>
      <c r="B8" s="19" t="s">
        <v>4</v>
      </c>
      <c r="C8" s="20" t="s">
        <v>5</v>
      </c>
      <c r="D8" s="33">
        <v>3058.832</v>
      </c>
      <c r="E8" s="33">
        <v>7796.83378</v>
      </c>
      <c r="F8" s="33">
        <v>2133.4225</v>
      </c>
      <c r="G8" s="33">
        <v>2190.27628</v>
      </c>
      <c r="H8" s="33">
        <f aca="true" t="shared" si="0" ref="H8:H37">F8+G8</f>
        <v>4323.698780000001</v>
      </c>
      <c r="I8" s="33">
        <v>3858.19465</v>
      </c>
      <c r="J8" s="33">
        <f>I8/E8*100</f>
        <v>49.484120847834724</v>
      </c>
      <c r="K8" s="33">
        <f>I8/H8*100</f>
        <v>89.23365956589602</v>
      </c>
      <c r="L8" s="33">
        <f>I8/D8*100</f>
        <v>126.13293734340428</v>
      </c>
      <c r="M8" s="33">
        <f>I8/$I$38*100</f>
        <v>52.004683517398135</v>
      </c>
      <c r="N8" s="33">
        <f>H8-I8</f>
        <v>465.5041300000007</v>
      </c>
      <c r="O8" s="33">
        <f>N8/$N$38*100</f>
        <v>20.995474899649906</v>
      </c>
    </row>
    <row r="9" spans="1:15" ht="35.25" customHeight="1" outlineLevel="2">
      <c r="A9" s="6" t="s">
        <v>46</v>
      </c>
      <c r="B9" s="21" t="s">
        <v>6</v>
      </c>
      <c r="C9" s="22" t="s">
        <v>7</v>
      </c>
      <c r="D9" s="34">
        <v>10.206</v>
      </c>
      <c r="E9" s="34">
        <v>103.5</v>
      </c>
      <c r="F9" s="34">
        <v>40.275</v>
      </c>
      <c r="G9" s="34">
        <v>37.525</v>
      </c>
      <c r="H9" s="34">
        <f t="shared" si="0"/>
        <v>77.8</v>
      </c>
      <c r="I9" s="34">
        <v>72.7812</v>
      </c>
      <c r="J9" s="34">
        <f aca="true" t="shared" si="1" ref="J9:J38">I9/E9*100</f>
        <v>70.32</v>
      </c>
      <c r="K9" s="34">
        <f aca="true" t="shared" si="2" ref="K9:K38">I9/H9*100</f>
        <v>93.54910025706941</v>
      </c>
      <c r="L9" s="34">
        <f aca="true" t="shared" si="3" ref="L9:L38">I9/D9*100</f>
        <v>713.1216931216932</v>
      </c>
      <c r="M9" s="34">
        <f aca="true" t="shared" si="4" ref="M9:M38">I9/$I$38*100</f>
        <v>0.9810192629903878</v>
      </c>
      <c r="N9" s="34">
        <f aca="true" t="shared" si="5" ref="N9:N38">H9-I9</f>
        <v>5.018799999999999</v>
      </c>
      <c r="O9" s="34">
        <f aca="true" t="shared" si="6" ref="O9:O38">N9/$N$38*100</f>
        <v>0.22636123427382432</v>
      </c>
    </row>
    <row r="10" spans="1:15" ht="38.25" outlineLevel="2">
      <c r="A10" s="6" t="s">
        <v>46</v>
      </c>
      <c r="B10" s="21" t="s">
        <v>8</v>
      </c>
      <c r="C10" s="22" t="s">
        <v>9</v>
      </c>
      <c r="D10" s="34">
        <v>2732.752</v>
      </c>
      <c r="E10" s="34">
        <v>7079.19</v>
      </c>
      <c r="F10" s="34">
        <v>1860.8225</v>
      </c>
      <c r="G10" s="34">
        <v>1987.8525</v>
      </c>
      <c r="H10" s="34">
        <f t="shared" si="0"/>
        <v>3848.675</v>
      </c>
      <c r="I10" s="34">
        <v>3421.47502</v>
      </c>
      <c r="J10" s="34">
        <f t="shared" si="1"/>
        <v>48.33144780688186</v>
      </c>
      <c r="K10" s="34">
        <f t="shared" si="2"/>
        <v>88.90007651984124</v>
      </c>
      <c r="L10" s="34">
        <f t="shared" si="3"/>
        <v>125.2025438093175</v>
      </c>
      <c r="M10" s="34">
        <f t="shared" si="4"/>
        <v>46.11813081483161</v>
      </c>
      <c r="N10" s="34">
        <f t="shared" si="5"/>
        <v>427.1999800000003</v>
      </c>
      <c r="O10" s="34">
        <f t="shared" si="6"/>
        <v>19.267855813053547</v>
      </c>
    </row>
    <row r="11" spans="1:15" ht="38.25" outlineLevel="2">
      <c r="A11" s="6" t="s">
        <v>46</v>
      </c>
      <c r="B11" s="21" t="s">
        <v>10</v>
      </c>
      <c r="C11" s="22" t="s">
        <v>11</v>
      </c>
      <c r="D11" s="34">
        <v>196.35</v>
      </c>
      <c r="E11" s="34">
        <v>409</v>
      </c>
      <c r="F11" s="34">
        <v>114.625</v>
      </c>
      <c r="G11" s="34">
        <v>94.875</v>
      </c>
      <c r="H11" s="34">
        <f t="shared" si="0"/>
        <v>209.5</v>
      </c>
      <c r="I11" s="34">
        <v>209.5</v>
      </c>
      <c r="J11" s="34">
        <f t="shared" si="1"/>
        <v>51.22249388753056</v>
      </c>
      <c r="K11" s="34">
        <f t="shared" si="2"/>
        <v>100</v>
      </c>
      <c r="L11" s="34">
        <f t="shared" si="3"/>
        <v>106.69722434428317</v>
      </c>
      <c r="M11" s="34">
        <f t="shared" si="4"/>
        <v>2.8238547261722293</v>
      </c>
      <c r="N11" s="34">
        <f t="shared" si="5"/>
        <v>0</v>
      </c>
      <c r="O11" s="34">
        <f t="shared" si="6"/>
        <v>0</v>
      </c>
    </row>
    <row r="12" spans="1:15" ht="12.75" outlineLevel="2">
      <c r="A12" s="6" t="s">
        <v>46</v>
      </c>
      <c r="B12" s="21" t="s">
        <v>12</v>
      </c>
      <c r="C12" s="22" t="s">
        <v>13</v>
      </c>
      <c r="D12" s="34">
        <v>0</v>
      </c>
      <c r="E12" s="34">
        <v>5.02378</v>
      </c>
      <c r="F12" s="34">
        <v>0</v>
      </c>
      <c r="G12" s="34">
        <v>5.02378</v>
      </c>
      <c r="H12" s="34">
        <f t="shared" si="0"/>
        <v>5.02378</v>
      </c>
      <c r="I12" s="34">
        <v>0</v>
      </c>
      <c r="J12" s="34">
        <f t="shared" si="1"/>
        <v>0</v>
      </c>
      <c r="K12" s="34">
        <f t="shared" si="2"/>
        <v>0</v>
      </c>
      <c r="L12" s="48" t="e">
        <f t="shared" si="3"/>
        <v>#DIV/0!</v>
      </c>
      <c r="M12" s="34">
        <f t="shared" si="4"/>
        <v>0</v>
      </c>
      <c r="N12" s="34">
        <f t="shared" si="5"/>
        <v>5.02378</v>
      </c>
      <c r="O12" s="34">
        <f t="shared" si="6"/>
        <v>0.22658584552485722</v>
      </c>
    </row>
    <row r="13" spans="1:15" ht="12.75" outlineLevel="2">
      <c r="A13" s="6" t="s">
        <v>46</v>
      </c>
      <c r="B13" s="21" t="s">
        <v>14</v>
      </c>
      <c r="C13" s="22" t="s">
        <v>15</v>
      </c>
      <c r="D13" s="34">
        <v>119.525</v>
      </c>
      <c r="E13" s="34">
        <v>200.12</v>
      </c>
      <c r="F13" s="34">
        <v>117.7</v>
      </c>
      <c r="G13" s="34">
        <v>65</v>
      </c>
      <c r="H13" s="34">
        <f t="shared" si="0"/>
        <v>182.7</v>
      </c>
      <c r="I13" s="34">
        <v>154.43843</v>
      </c>
      <c r="J13" s="34">
        <f t="shared" si="1"/>
        <v>77.17291125324806</v>
      </c>
      <c r="K13" s="34">
        <f t="shared" si="2"/>
        <v>84.53116037219488</v>
      </c>
      <c r="L13" s="34">
        <f t="shared" si="3"/>
        <v>129.21014850449697</v>
      </c>
      <c r="M13" s="34">
        <f t="shared" si="4"/>
        <v>2.0816787134039094</v>
      </c>
      <c r="N13" s="34">
        <f t="shared" si="5"/>
        <v>28.261569999999978</v>
      </c>
      <c r="O13" s="34">
        <f t="shared" si="6"/>
        <v>1.274672006797657</v>
      </c>
    </row>
    <row r="14" spans="1:15" ht="12.75" outlineLevel="1">
      <c r="A14" s="5" t="s">
        <v>46</v>
      </c>
      <c r="B14" s="19" t="s">
        <v>16</v>
      </c>
      <c r="C14" s="20" t="s">
        <v>17</v>
      </c>
      <c r="D14" s="33">
        <v>63.496</v>
      </c>
      <c r="E14" s="33">
        <v>149.1</v>
      </c>
      <c r="F14" s="33">
        <v>37.475</v>
      </c>
      <c r="G14" s="33">
        <v>37.475</v>
      </c>
      <c r="H14" s="33">
        <f t="shared" si="0"/>
        <v>74.95</v>
      </c>
      <c r="I14" s="33">
        <v>63.55181</v>
      </c>
      <c r="J14" s="33">
        <f t="shared" si="1"/>
        <v>42.62361502347418</v>
      </c>
      <c r="K14" s="33">
        <f t="shared" si="2"/>
        <v>84.79227484989993</v>
      </c>
      <c r="L14" s="33">
        <f t="shared" si="3"/>
        <v>100.08789530049138</v>
      </c>
      <c r="M14" s="33">
        <f t="shared" si="4"/>
        <v>0.8566161289990432</v>
      </c>
      <c r="N14" s="33">
        <f t="shared" si="5"/>
        <v>11.39819</v>
      </c>
      <c r="O14" s="33">
        <f t="shared" si="6"/>
        <v>0.514088697873508</v>
      </c>
    </row>
    <row r="15" spans="1:15" ht="12.75" outlineLevel="2">
      <c r="A15" s="6" t="s">
        <v>46</v>
      </c>
      <c r="B15" s="21" t="s">
        <v>18</v>
      </c>
      <c r="C15" s="22" t="s">
        <v>19</v>
      </c>
      <c r="D15" s="34">
        <v>63.496</v>
      </c>
      <c r="E15" s="34">
        <v>149.1</v>
      </c>
      <c r="F15" s="34">
        <v>37.475</v>
      </c>
      <c r="G15" s="34">
        <v>37.475</v>
      </c>
      <c r="H15" s="34">
        <f t="shared" si="0"/>
        <v>74.95</v>
      </c>
      <c r="I15" s="34">
        <v>63.55181</v>
      </c>
      <c r="J15" s="34">
        <f t="shared" si="1"/>
        <v>42.62361502347418</v>
      </c>
      <c r="K15" s="34">
        <f t="shared" si="2"/>
        <v>84.79227484989993</v>
      </c>
      <c r="L15" s="34">
        <f t="shared" si="3"/>
        <v>100.08789530049138</v>
      </c>
      <c r="M15" s="34">
        <f t="shared" si="4"/>
        <v>0.8566161289990432</v>
      </c>
      <c r="N15" s="34">
        <f t="shared" si="5"/>
        <v>11.39819</v>
      </c>
      <c r="O15" s="34">
        <f t="shared" si="6"/>
        <v>0.514088697873508</v>
      </c>
    </row>
    <row r="16" spans="1:15" ht="24" customHeight="1" outlineLevel="1">
      <c r="A16" s="5" t="s">
        <v>46</v>
      </c>
      <c r="B16" s="19" t="s">
        <v>20</v>
      </c>
      <c r="C16" s="20" t="s">
        <v>21</v>
      </c>
      <c r="D16" s="33">
        <v>110.307</v>
      </c>
      <c r="E16" s="33">
        <v>253.7</v>
      </c>
      <c r="F16" s="33">
        <v>38.85</v>
      </c>
      <c r="G16" s="33">
        <v>156.85</v>
      </c>
      <c r="H16" s="33">
        <f t="shared" si="0"/>
        <v>195.7</v>
      </c>
      <c r="I16" s="33">
        <v>102.39264</v>
      </c>
      <c r="J16" s="33">
        <f t="shared" si="1"/>
        <v>40.35973196689003</v>
      </c>
      <c r="K16" s="33">
        <f t="shared" si="2"/>
        <v>52.3212263668881</v>
      </c>
      <c r="L16" s="33">
        <f t="shared" si="3"/>
        <v>92.82515162229052</v>
      </c>
      <c r="M16" s="33">
        <f t="shared" si="4"/>
        <v>1.3801524600918933</v>
      </c>
      <c r="N16" s="33">
        <f t="shared" si="5"/>
        <v>93.30735999999999</v>
      </c>
      <c r="O16" s="33">
        <f t="shared" si="6"/>
        <v>4.208410212885962</v>
      </c>
    </row>
    <row r="17" spans="1:15" ht="25.5" outlineLevel="2">
      <c r="A17" s="6" t="s">
        <v>46</v>
      </c>
      <c r="B17" s="23" t="s">
        <v>86</v>
      </c>
      <c r="C17" s="22" t="s">
        <v>109</v>
      </c>
      <c r="D17" s="34">
        <v>110.307</v>
      </c>
      <c r="E17" s="34">
        <v>210.3</v>
      </c>
      <c r="F17" s="34">
        <v>38.85</v>
      </c>
      <c r="G17" s="34">
        <v>114.45</v>
      </c>
      <c r="H17" s="34">
        <f t="shared" si="0"/>
        <v>153.3</v>
      </c>
      <c r="I17" s="34">
        <v>102.39264</v>
      </c>
      <c r="J17" s="34">
        <f t="shared" si="1"/>
        <v>48.68884450784593</v>
      </c>
      <c r="K17" s="34">
        <f t="shared" si="2"/>
        <v>66.7923287671233</v>
      </c>
      <c r="L17" s="34">
        <f t="shared" si="3"/>
        <v>92.82515162229052</v>
      </c>
      <c r="M17" s="34">
        <f t="shared" si="4"/>
        <v>1.3801524600918933</v>
      </c>
      <c r="N17" s="34">
        <f t="shared" si="5"/>
        <v>50.90736000000001</v>
      </c>
      <c r="O17" s="34">
        <f t="shared" si="6"/>
        <v>2.2960573928472776</v>
      </c>
    </row>
    <row r="18" spans="1:15" ht="22.5" customHeight="1" outlineLevel="2">
      <c r="A18" s="7"/>
      <c r="B18" s="21" t="s">
        <v>78</v>
      </c>
      <c r="C18" s="22" t="s">
        <v>79</v>
      </c>
      <c r="D18" s="34">
        <v>0</v>
      </c>
      <c r="E18" s="34">
        <v>43.4</v>
      </c>
      <c r="F18" s="34">
        <v>0</v>
      </c>
      <c r="G18" s="34">
        <v>42.4</v>
      </c>
      <c r="H18" s="34">
        <f t="shared" si="0"/>
        <v>42.4</v>
      </c>
      <c r="I18" s="34">
        <v>0</v>
      </c>
      <c r="J18" s="34">
        <f t="shared" si="1"/>
        <v>0</v>
      </c>
      <c r="K18" s="34">
        <f t="shared" si="2"/>
        <v>0</v>
      </c>
      <c r="L18" s="48" t="e">
        <f t="shared" si="3"/>
        <v>#DIV/0!</v>
      </c>
      <c r="M18" s="34">
        <f t="shared" si="4"/>
        <v>0</v>
      </c>
      <c r="N18" s="34">
        <f t="shared" si="5"/>
        <v>42.4</v>
      </c>
      <c r="O18" s="34">
        <f t="shared" si="6"/>
        <v>1.912352820038685</v>
      </c>
    </row>
    <row r="19" spans="1:15" ht="12.75" outlineLevel="1">
      <c r="A19" s="5" t="s">
        <v>46</v>
      </c>
      <c r="B19" s="19" t="s">
        <v>22</v>
      </c>
      <c r="C19" s="20" t="s">
        <v>23</v>
      </c>
      <c r="D19" s="33">
        <v>902.449</v>
      </c>
      <c r="E19" s="33">
        <v>1787.72644</v>
      </c>
      <c r="F19" s="33">
        <v>314.819</v>
      </c>
      <c r="G19" s="33">
        <v>186.381</v>
      </c>
      <c r="H19" s="33">
        <f t="shared" si="0"/>
        <v>501.20000000000005</v>
      </c>
      <c r="I19" s="33">
        <v>343.61565</v>
      </c>
      <c r="J19" s="33">
        <f t="shared" si="1"/>
        <v>19.220818258972557</v>
      </c>
      <c r="K19" s="33">
        <f t="shared" si="2"/>
        <v>68.55858938547486</v>
      </c>
      <c r="L19" s="33">
        <f t="shared" si="3"/>
        <v>38.07590789063981</v>
      </c>
      <c r="M19" s="33">
        <f t="shared" si="4"/>
        <v>4.631602277991612</v>
      </c>
      <c r="N19" s="33">
        <f t="shared" si="5"/>
        <v>157.58435000000003</v>
      </c>
      <c r="O19" s="33">
        <f t="shared" si="6"/>
        <v>7.107473493312812</v>
      </c>
    </row>
    <row r="20" spans="1:15" ht="12.75" outlineLevel="2">
      <c r="A20" s="6"/>
      <c r="B20" s="21" t="s">
        <v>127</v>
      </c>
      <c r="C20" s="22" t="s">
        <v>128</v>
      </c>
      <c r="D20" s="34">
        <v>0</v>
      </c>
      <c r="E20" s="34">
        <v>39.5</v>
      </c>
      <c r="F20" s="34">
        <v>0</v>
      </c>
      <c r="G20" s="34">
        <v>39.5</v>
      </c>
      <c r="H20" s="34">
        <f t="shared" si="0"/>
        <v>39.5</v>
      </c>
      <c r="I20" s="34">
        <v>39.5</v>
      </c>
      <c r="J20" s="34">
        <f t="shared" si="1"/>
        <v>100</v>
      </c>
      <c r="K20" s="34">
        <f t="shared" si="2"/>
        <v>100</v>
      </c>
      <c r="L20" s="48" t="e">
        <f t="shared" si="3"/>
        <v>#DIV/0!</v>
      </c>
      <c r="M20" s="34">
        <f t="shared" si="4"/>
        <v>0.5324212968200623</v>
      </c>
      <c r="N20" s="34">
        <f t="shared" si="5"/>
        <v>0</v>
      </c>
      <c r="O20" s="34">
        <f t="shared" si="6"/>
        <v>0</v>
      </c>
    </row>
    <row r="21" spans="1:15" ht="12.75" outlineLevel="2">
      <c r="A21" s="6" t="s">
        <v>46</v>
      </c>
      <c r="B21" s="21" t="s">
        <v>24</v>
      </c>
      <c r="C21" s="22" t="s">
        <v>25</v>
      </c>
      <c r="D21" s="34">
        <v>877.449</v>
      </c>
      <c r="E21" s="34">
        <v>1678.62644</v>
      </c>
      <c r="F21" s="34">
        <v>314.819</v>
      </c>
      <c r="G21" s="34">
        <v>79.281</v>
      </c>
      <c r="H21" s="34">
        <f t="shared" si="0"/>
        <v>394.1</v>
      </c>
      <c r="I21" s="34">
        <v>236.51565</v>
      </c>
      <c r="J21" s="34">
        <f t="shared" si="1"/>
        <v>14.089832279777506</v>
      </c>
      <c r="K21" s="34">
        <f t="shared" si="2"/>
        <v>60.014120781527524</v>
      </c>
      <c r="L21" s="34">
        <f t="shared" si="3"/>
        <v>26.95491703791332</v>
      </c>
      <c r="M21" s="34">
        <f t="shared" si="4"/>
        <v>3.1879992174997462</v>
      </c>
      <c r="N21" s="34">
        <f t="shared" si="5"/>
        <v>157.58435000000003</v>
      </c>
      <c r="O21" s="34">
        <f t="shared" si="6"/>
        <v>7.107473493312812</v>
      </c>
    </row>
    <row r="22" spans="1:15" ht="12.75" outlineLevel="2">
      <c r="A22" s="6"/>
      <c r="B22" s="21" t="s">
        <v>80</v>
      </c>
      <c r="C22" s="22" t="s">
        <v>81</v>
      </c>
      <c r="D22" s="34">
        <v>25</v>
      </c>
      <c r="E22" s="34">
        <v>69.6</v>
      </c>
      <c r="F22" s="34">
        <v>0</v>
      </c>
      <c r="G22" s="34">
        <v>67.6</v>
      </c>
      <c r="H22" s="34">
        <f t="shared" si="0"/>
        <v>67.6</v>
      </c>
      <c r="I22" s="34">
        <v>67.6</v>
      </c>
      <c r="J22" s="34">
        <f t="shared" si="1"/>
        <v>97.12643678160919</v>
      </c>
      <c r="K22" s="34">
        <f t="shared" si="2"/>
        <v>100</v>
      </c>
      <c r="L22" s="34">
        <f t="shared" si="3"/>
        <v>270.4</v>
      </c>
      <c r="M22" s="34">
        <f t="shared" si="4"/>
        <v>0.9111817636718028</v>
      </c>
      <c r="N22" s="34">
        <f t="shared" si="5"/>
        <v>0</v>
      </c>
      <c r="O22" s="34">
        <f t="shared" si="6"/>
        <v>0</v>
      </c>
    </row>
    <row r="23" spans="1:15" ht="12" customHeight="1" outlineLevel="1">
      <c r="A23" s="5" t="s">
        <v>46</v>
      </c>
      <c r="B23" s="19" t="s">
        <v>26</v>
      </c>
      <c r="C23" s="20" t="s">
        <v>27</v>
      </c>
      <c r="D23" s="33">
        <v>888.322</v>
      </c>
      <c r="E23" s="33">
        <v>5567.89446</v>
      </c>
      <c r="F23" s="33">
        <v>541.3</v>
      </c>
      <c r="G23" s="33">
        <v>1054.6132</v>
      </c>
      <c r="H23" s="33">
        <f t="shared" si="0"/>
        <v>1595.9132</v>
      </c>
      <c r="I23" s="33">
        <v>989.26969</v>
      </c>
      <c r="J23" s="33">
        <f t="shared" si="1"/>
        <v>17.767392990419577</v>
      </c>
      <c r="K23" s="33">
        <f t="shared" si="2"/>
        <v>61.98768767624705</v>
      </c>
      <c r="L23" s="33">
        <f t="shared" si="3"/>
        <v>111.36386242826362</v>
      </c>
      <c r="M23" s="33">
        <f t="shared" si="4"/>
        <v>13.334386107710912</v>
      </c>
      <c r="N23" s="33">
        <f t="shared" si="5"/>
        <v>606.64351</v>
      </c>
      <c r="O23" s="33">
        <f t="shared" si="6"/>
        <v>27.36123648836477</v>
      </c>
    </row>
    <row r="24" spans="1:15" ht="12.75" outlineLevel="2">
      <c r="A24" s="6" t="s">
        <v>46</v>
      </c>
      <c r="B24" s="21" t="s">
        <v>28</v>
      </c>
      <c r="C24" s="22" t="s">
        <v>29</v>
      </c>
      <c r="D24" s="34">
        <v>111.153</v>
      </c>
      <c r="E24" s="34">
        <v>366.4</v>
      </c>
      <c r="F24" s="34">
        <v>57.9</v>
      </c>
      <c r="G24" s="34">
        <v>147.8</v>
      </c>
      <c r="H24" s="34">
        <f t="shared" si="0"/>
        <v>205.70000000000002</v>
      </c>
      <c r="I24" s="34">
        <v>181.23264</v>
      </c>
      <c r="J24" s="34">
        <f t="shared" si="1"/>
        <v>49.46305676855896</v>
      </c>
      <c r="K24" s="34">
        <f t="shared" si="2"/>
        <v>88.10531842489061</v>
      </c>
      <c r="L24" s="34">
        <f t="shared" si="3"/>
        <v>163.04790693908396</v>
      </c>
      <c r="M24" s="34">
        <f t="shared" si="4"/>
        <v>2.4428384105043928</v>
      </c>
      <c r="N24" s="34">
        <f t="shared" si="5"/>
        <v>24.467360000000014</v>
      </c>
      <c r="O24" s="34">
        <f t="shared" si="6"/>
        <v>1.1035430399740978</v>
      </c>
    </row>
    <row r="25" spans="1:15" ht="12.75" outlineLevel="2">
      <c r="A25" s="6" t="s">
        <v>46</v>
      </c>
      <c r="B25" s="21" t="s">
        <v>30</v>
      </c>
      <c r="C25" s="22" t="s">
        <v>31</v>
      </c>
      <c r="D25" s="34">
        <v>48.881</v>
      </c>
      <c r="E25" s="34">
        <v>3398.69704</v>
      </c>
      <c r="F25" s="34">
        <v>202.7</v>
      </c>
      <c r="G25" s="34">
        <v>236.6</v>
      </c>
      <c r="H25" s="34">
        <f t="shared" si="0"/>
        <v>439.29999999999995</v>
      </c>
      <c r="I25" s="34">
        <v>293.75343</v>
      </c>
      <c r="J25" s="34">
        <f t="shared" si="1"/>
        <v>8.64311901127851</v>
      </c>
      <c r="K25" s="34">
        <f t="shared" si="2"/>
        <v>66.86852492601867</v>
      </c>
      <c r="L25" s="34">
        <f t="shared" si="3"/>
        <v>600.956261123954</v>
      </c>
      <c r="M25" s="34">
        <f t="shared" si="4"/>
        <v>3.9595084087580097</v>
      </c>
      <c r="N25" s="34">
        <f t="shared" si="5"/>
        <v>145.54656999999997</v>
      </c>
      <c r="O25" s="34">
        <f t="shared" si="6"/>
        <v>6.564537584586269</v>
      </c>
    </row>
    <row r="26" spans="1:15" ht="12.75" outlineLevel="2">
      <c r="A26" s="6" t="s">
        <v>46</v>
      </c>
      <c r="B26" s="21" t="s">
        <v>32</v>
      </c>
      <c r="C26" s="22" t="s">
        <v>33</v>
      </c>
      <c r="D26" s="34">
        <v>728.287</v>
      </c>
      <c r="E26" s="34">
        <v>1802.79742</v>
      </c>
      <c r="F26" s="34">
        <v>280.7</v>
      </c>
      <c r="G26" s="34">
        <v>670.2132</v>
      </c>
      <c r="H26" s="34">
        <f t="shared" si="0"/>
        <v>950.9132</v>
      </c>
      <c r="I26" s="34">
        <v>514.28362</v>
      </c>
      <c r="J26" s="34">
        <f t="shared" si="1"/>
        <v>28.526977812071642</v>
      </c>
      <c r="K26" s="34">
        <f t="shared" si="2"/>
        <v>54.083129774620865</v>
      </c>
      <c r="L26" s="34">
        <f t="shared" si="3"/>
        <v>70.61551558657507</v>
      </c>
      <c r="M26" s="34">
        <f t="shared" si="4"/>
        <v>6.932039288448511</v>
      </c>
      <c r="N26" s="34">
        <f t="shared" si="5"/>
        <v>436.6295799999999</v>
      </c>
      <c r="O26" s="34">
        <f t="shared" si="6"/>
        <v>19.6931558638044</v>
      </c>
    </row>
    <row r="27" spans="1:15" ht="12.75" outlineLevel="1">
      <c r="A27" s="5" t="s">
        <v>46</v>
      </c>
      <c r="B27" s="19" t="s">
        <v>34</v>
      </c>
      <c r="C27" s="20" t="s">
        <v>35</v>
      </c>
      <c r="D27" s="33">
        <v>4</v>
      </c>
      <c r="E27" s="33">
        <v>82.9</v>
      </c>
      <c r="F27" s="33">
        <v>10</v>
      </c>
      <c r="G27" s="33">
        <v>72.9</v>
      </c>
      <c r="H27" s="33">
        <f t="shared" si="0"/>
        <v>82.9</v>
      </c>
      <c r="I27" s="33">
        <v>35.25</v>
      </c>
      <c r="J27" s="33">
        <f t="shared" si="1"/>
        <v>42.5211097708082</v>
      </c>
      <c r="K27" s="33">
        <f t="shared" si="2"/>
        <v>42.5211097708082</v>
      </c>
      <c r="L27" s="33">
        <f t="shared" si="3"/>
        <v>881.25</v>
      </c>
      <c r="M27" s="33">
        <f t="shared" si="4"/>
        <v>0.4751354610862581</v>
      </c>
      <c r="N27" s="33">
        <f t="shared" si="5"/>
        <v>47.650000000000006</v>
      </c>
      <c r="O27" s="33">
        <f t="shared" si="6"/>
        <v>2.1491417895010225</v>
      </c>
    </row>
    <row r="28" spans="1:15" ht="25.5" outlineLevel="2">
      <c r="A28" s="6"/>
      <c r="B28" s="21" t="s">
        <v>111</v>
      </c>
      <c r="C28" s="22" t="s">
        <v>112</v>
      </c>
      <c r="D28" s="34">
        <v>4</v>
      </c>
      <c r="E28" s="34">
        <v>37.6</v>
      </c>
      <c r="F28" s="34">
        <v>10</v>
      </c>
      <c r="G28" s="34">
        <v>27.6</v>
      </c>
      <c r="H28" s="34">
        <f t="shared" si="0"/>
        <v>37.6</v>
      </c>
      <c r="I28" s="34">
        <v>19.25</v>
      </c>
      <c r="J28" s="34">
        <f t="shared" si="1"/>
        <v>51.19680851063829</v>
      </c>
      <c r="K28" s="34">
        <f t="shared" si="2"/>
        <v>51.19680851063829</v>
      </c>
      <c r="L28" s="34">
        <f t="shared" si="3"/>
        <v>481.25</v>
      </c>
      <c r="M28" s="34">
        <f t="shared" si="4"/>
        <v>0.2594711383237012</v>
      </c>
      <c r="N28" s="34">
        <f t="shared" si="5"/>
        <v>18.35</v>
      </c>
      <c r="O28" s="34">
        <f t="shared" si="6"/>
        <v>0.827633826596931</v>
      </c>
    </row>
    <row r="29" spans="1:15" ht="12.75" outlineLevel="2">
      <c r="A29" s="6" t="s">
        <v>46</v>
      </c>
      <c r="B29" s="21" t="s">
        <v>36</v>
      </c>
      <c r="C29" s="22" t="s">
        <v>37</v>
      </c>
      <c r="D29" s="34">
        <v>0</v>
      </c>
      <c r="E29" s="34">
        <v>45.3</v>
      </c>
      <c r="F29" s="34">
        <v>0</v>
      </c>
      <c r="G29" s="34">
        <v>45.3</v>
      </c>
      <c r="H29" s="34">
        <f t="shared" si="0"/>
        <v>45.3</v>
      </c>
      <c r="I29" s="34">
        <v>16</v>
      </c>
      <c r="J29" s="34">
        <f t="shared" si="1"/>
        <v>35.32008830022075</v>
      </c>
      <c r="K29" s="34">
        <f t="shared" si="2"/>
        <v>35.32008830022075</v>
      </c>
      <c r="L29" s="48" t="e">
        <f t="shared" si="3"/>
        <v>#DIV/0!</v>
      </c>
      <c r="M29" s="34">
        <f t="shared" si="4"/>
        <v>0.21566432276255687</v>
      </c>
      <c r="N29" s="34">
        <f t="shared" si="5"/>
        <v>29.299999999999997</v>
      </c>
      <c r="O29" s="34">
        <f t="shared" si="6"/>
        <v>1.3215079629040913</v>
      </c>
    </row>
    <row r="30" spans="1:15" ht="10.5" customHeight="1" outlineLevel="1">
      <c r="A30" s="5" t="s">
        <v>46</v>
      </c>
      <c r="B30" s="19" t="s">
        <v>38</v>
      </c>
      <c r="C30" s="20" t="s">
        <v>39</v>
      </c>
      <c r="D30" s="33">
        <v>2165.971</v>
      </c>
      <c r="E30" s="33">
        <v>4447.9</v>
      </c>
      <c r="F30" s="33">
        <v>1178.58</v>
      </c>
      <c r="G30" s="33">
        <v>1249.78</v>
      </c>
      <c r="H30" s="33">
        <f t="shared" si="0"/>
        <v>2428.3599999999997</v>
      </c>
      <c r="I30" s="33">
        <v>1848.73659</v>
      </c>
      <c r="J30" s="33">
        <f t="shared" si="1"/>
        <v>41.56425706513186</v>
      </c>
      <c r="K30" s="33">
        <f t="shared" si="2"/>
        <v>76.13107570541436</v>
      </c>
      <c r="L30" s="33">
        <f t="shared" si="3"/>
        <v>85.35370926018861</v>
      </c>
      <c r="M30" s="33">
        <f t="shared" si="4"/>
        <v>24.9191577905443</v>
      </c>
      <c r="N30" s="33">
        <f t="shared" si="5"/>
        <v>579.6234099999997</v>
      </c>
      <c r="O30" s="33">
        <f t="shared" si="6"/>
        <v>26.14255808193251</v>
      </c>
    </row>
    <row r="31" spans="1:15" ht="12.75" outlineLevel="2">
      <c r="A31" s="6" t="s">
        <v>46</v>
      </c>
      <c r="B31" s="21" t="s">
        <v>40</v>
      </c>
      <c r="C31" s="22" t="s">
        <v>41</v>
      </c>
      <c r="D31" s="34">
        <v>2165.971</v>
      </c>
      <c r="E31" s="34">
        <v>4447.9</v>
      </c>
      <c r="F31" s="34">
        <v>1178.58</v>
      </c>
      <c r="G31" s="34">
        <v>1249.78</v>
      </c>
      <c r="H31" s="34">
        <f t="shared" si="0"/>
        <v>2428.3599999999997</v>
      </c>
      <c r="I31" s="34">
        <v>1848.73659</v>
      </c>
      <c r="J31" s="34">
        <f t="shared" si="1"/>
        <v>41.56425706513186</v>
      </c>
      <c r="K31" s="34">
        <f t="shared" si="2"/>
        <v>76.13107570541436</v>
      </c>
      <c r="L31" s="34">
        <f t="shared" si="3"/>
        <v>85.35370926018861</v>
      </c>
      <c r="M31" s="34">
        <f t="shared" si="4"/>
        <v>24.9191577905443</v>
      </c>
      <c r="N31" s="34">
        <f t="shared" si="5"/>
        <v>579.6234099999997</v>
      </c>
      <c r="O31" s="34">
        <f t="shared" si="6"/>
        <v>26.14255808193251</v>
      </c>
    </row>
    <row r="32" spans="1:15" ht="12" customHeight="1" outlineLevel="1">
      <c r="A32" s="5"/>
      <c r="B32" s="19" t="s">
        <v>82</v>
      </c>
      <c r="C32" s="20" t="s">
        <v>83</v>
      </c>
      <c r="D32" s="33">
        <v>144.828</v>
      </c>
      <c r="E32" s="33">
        <v>313.3</v>
      </c>
      <c r="F32" s="33">
        <v>78.325</v>
      </c>
      <c r="G32" s="33">
        <v>78.325</v>
      </c>
      <c r="H32" s="33">
        <f t="shared" si="0"/>
        <v>156.65</v>
      </c>
      <c r="I32" s="33">
        <v>150.62142</v>
      </c>
      <c r="J32" s="33">
        <f t="shared" si="1"/>
        <v>48.075780402170444</v>
      </c>
      <c r="K32" s="33">
        <f t="shared" si="2"/>
        <v>96.15156080434089</v>
      </c>
      <c r="L32" s="33">
        <f t="shared" si="3"/>
        <v>104.0002071422653</v>
      </c>
      <c r="M32" s="33">
        <f t="shared" si="4"/>
        <v>2.0302291586146652</v>
      </c>
      <c r="N32" s="33">
        <f t="shared" si="5"/>
        <v>6.028580000000005</v>
      </c>
      <c r="O32" s="33">
        <f t="shared" si="6"/>
        <v>0.27190499914690625</v>
      </c>
    </row>
    <row r="33" spans="1:15" ht="12.75" outlineLevel="2">
      <c r="A33" s="6"/>
      <c r="B33" s="21" t="s">
        <v>84</v>
      </c>
      <c r="C33" s="22" t="s">
        <v>85</v>
      </c>
      <c r="D33" s="34">
        <v>144.828</v>
      </c>
      <c r="E33" s="34">
        <v>313.3</v>
      </c>
      <c r="F33" s="34">
        <v>78.325</v>
      </c>
      <c r="G33" s="34">
        <v>78.325</v>
      </c>
      <c r="H33" s="34">
        <f t="shared" si="0"/>
        <v>156.65</v>
      </c>
      <c r="I33" s="34">
        <v>150.62142</v>
      </c>
      <c r="J33" s="34">
        <f t="shared" si="1"/>
        <v>48.075780402170444</v>
      </c>
      <c r="K33" s="34">
        <f t="shared" si="2"/>
        <v>96.15156080434089</v>
      </c>
      <c r="L33" s="34">
        <f t="shared" si="3"/>
        <v>104.0002071422653</v>
      </c>
      <c r="M33" s="34">
        <f t="shared" si="4"/>
        <v>2.0302291586146652</v>
      </c>
      <c r="N33" s="34">
        <f t="shared" si="5"/>
        <v>6.028580000000005</v>
      </c>
      <c r="O33" s="34">
        <f t="shared" si="6"/>
        <v>0.27190499914690625</v>
      </c>
    </row>
    <row r="34" spans="1:15" ht="12" customHeight="1" outlineLevel="1">
      <c r="A34" s="5"/>
      <c r="B34" s="19" t="s">
        <v>115</v>
      </c>
      <c r="C34" s="20" t="s">
        <v>113</v>
      </c>
      <c r="D34" s="33">
        <v>0</v>
      </c>
      <c r="E34" s="33">
        <v>2422.031</v>
      </c>
      <c r="F34" s="33">
        <v>27.4</v>
      </c>
      <c r="G34" s="33">
        <v>249.329</v>
      </c>
      <c r="H34" s="33">
        <f t="shared" si="0"/>
        <v>276.729</v>
      </c>
      <c r="I34" s="33">
        <v>27.30444</v>
      </c>
      <c r="J34" s="33">
        <f t="shared" si="1"/>
        <v>1.1273365204656753</v>
      </c>
      <c r="K34" s="33">
        <f t="shared" si="2"/>
        <v>9.866851685222727</v>
      </c>
      <c r="L34" s="49" t="e">
        <f t="shared" si="3"/>
        <v>#DIV/0!</v>
      </c>
      <c r="M34" s="33">
        <f t="shared" si="4"/>
        <v>0.36803709756317926</v>
      </c>
      <c r="N34" s="33">
        <f t="shared" si="5"/>
        <v>249.42455999999999</v>
      </c>
      <c r="O34" s="33">
        <f t="shared" si="6"/>
        <v>11.249711337332739</v>
      </c>
    </row>
    <row r="35" spans="1:15" ht="12.75" outlineLevel="2">
      <c r="A35" s="6"/>
      <c r="B35" s="21" t="s">
        <v>116</v>
      </c>
      <c r="C35" s="22" t="s">
        <v>114</v>
      </c>
      <c r="D35" s="34">
        <v>0</v>
      </c>
      <c r="E35" s="34">
        <v>2422.031</v>
      </c>
      <c r="F35" s="34">
        <v>27.4</v>
      </c>
      <c r="G35" s="34">
        <v>249.329</v>
      </c>
      <c r="H35" s="34">
        <f t="shared" si="0"/>
        <v>276.729</v>
      </c>
      <c r="I35" s="34">
        <v>27.30444</v>
      </c>
      <c r="J35" s="34">
        <f t="shared" si="1"/>
        <v>1.1273365204656753</v>
      </c>
      <c r="K35" s="34">
        <f t="shared" si="2"/>
        <v>9.866851685222727</v>
      </c>
      <c r="L35" s="49" t="e">
        <f t="shared" si="3"/>
        <v>#DIV/0!</v>
      </c>
      <c r="M35" s="34">
        <f t="shared" si="4"/>
        <v>0.36803709756317926</v>
      </c>
      <c r="N35" s="34">
        <f t="shared" si="5"/>
        <v>249.42455999999999</v>
      </c>
      <c r="O35" s="34">
        <f t="shared" si="6"/>
        <v>11.249711337332739</v>
      </c>
    </row>
    <row r="36" spans="1:15" ht="25.5" outlineLevel="1">
      <c r="A36" s="5" t="s">
        <v>46</v>
      </c>
      <c r="B36" s="19" t="s">
        <v>42</v>
      </c>
      <c r="C36" s="20" t="s">
        <v>43</v>
      </c>
      <c r="D36" s="33">
        <v>0</v>
      </c>
      <c r="E36" s="33">
        <v>1</v>
      </c>
      <c r="F36" s="33">
        <v>0</v>
      </c>
      <c r="G36" s="33">
        <v>0</v>
      </c>
      <c r="H36" s="33">
        <f t="shared" si="0"/>
        <v>0</v>
      </c>
      <c r="I36" s="33">
        <v>0</v>
      </c>
      <c r="J36" s="33">
        <f t="shared" si="1"/>
        <v>0</v>
      </c>
      <c r="K36" s="49" t="e">
        <f>I36/H36*100</f>
        <v>#DIV/0!</v>
      </c>
      <c r="L36" s="49" t="e">
        <f t="shared" si="3"/>
        <v>#DIV/0!</v>
      </c>
      <c r="M36" s="33">
        <f t="shared" si="4"/>
        <v>0</v>
      </c>
      <c r="N36" s="33">
        <f t="shared" si="5"/>
        <v>0</v>
      </c>
      <c r="O36" s="33">
        <f t="shared" si="6"/>
        <v>0</v>
      </c>
    </row>
    <row r="37" spans="1:15" ht="22.5" customHeight="1" outlineLevel="2">
      <c r="A37" s="6" t="s">
        <v>46</v>
      </c>
      <c r="B37" s="21" t="s">
        <v>44</v>
      </c>
      <c r="C37" s="22" t="s">
        <v>45</v>
      </c>
      <c r="D37" s="34">
        <v>0</v>
      </c>
      <c r="E37" s="34">
        <v>1</v>
      </c>
      <c r="F37" s="34">
        <v>0</v>
      </c>
      <c r="G37" s="34">
        <v>0</v>
      </c>
      <c r="H37" s="34">
        <f t="shared" si="0"/>
        <v>0</v>
      </c>
      <c r="I37" s="34">
        <v>0</v>
      </c>
      <c r="J37" s="34">
        <f t="shared" si="1"/>
        <v>0</v>
      </c>
      <c r="K37" s="48" t="e">
        <f t="shared" si="2"/>
        <v>#DIV/0!</v>
      </c>
      <c r="L37" s="48" t="e">
        <f t="shared" si="3"/>
        <v>#DIV/0!</v>
      </c>
      <c r="M37" s="34">
        <f t="shared" si="4"/>
        <v>0</v>
      </c>
      <c r="N37" s="34">
        <f t="shared" si="5"/>
        <v>0</v>
      </c>
      <c r="O37" s="34">
        <f t="shared" si="6"/>
        <v>0</v>
      </c>
    </row>
    <row r="38" spans="1:15" ht="18.75" customHeight="1">
      <c r="A38" s="5" t="s">
        <v>46</v>
      </c>
      <c r="B38" s="19" t="s">
        <v>102</v>
      </c>
      <c r="C38" s="20"/>
      <c r="D38" s="47">
        <f aca="true" t="shared" si="7" ref="D38:I38">D8+D14+D16+D19+D23+D27+D30+D32+D34+D36</f>
        <v>7338.205000000001</v>
      </c>
      <c r="E38" s="33">
        <f t="shared" si="7"/>
        <v>22822.38568</v>
      </c>
      <c r="F38" s="33">
        <f t="shared" si="7"/>
        <v>4360.1714999999995</v>
      </c>
      <c r="G38" s="33">
        <f t="shared" si="7"/>
        <v>5275.92948</v>
      </c>
      <c r="H38" s="33">
        <f t="shared" si="7"/>
        <v>9636.100979999997</v>
      </c>
      <c r="I38" s="33">
        <f t="shared" si="7"/>
        <v>7418.93689</v>
      </c>
      <c r="J38" s="33">
        <f t="shared" si="1"/>
        <v>32.507280325656126</v>
      </c>
      <c r="K38" s="33">
        <f t="shared" si="2"/>
        <v>76.99106625592877</v>
      </c>
      <c r="L38" s="33">
        <f t="shared" si="3"/>
        <v>101.10015855376075</v>
      </c>
      <c r="M38" s="33">
        <f t="shared" si="4"/>
        <v>100</v>
      </c>
      <c r="N38" s="33">
        <f t="shared" si="5"/>
        <v>2217.1640899999975</v>
      </c>
      <c r="O38" s="33">
        <f t="shared" si="6"/>
        <v>100</v>
      </c>
    </row>
  </sheetData>
  <sheetProtection/>
  <autoFilter ref="A7:X38"/>
  <mergeCells count="3">
    <mergeCell ref="J6:L6"/>
    <mergeCell ref="B3:M3"/>
    <mergeCell ref="B4:M4"/>
  </mergeCells>
  <printOptions/>
  <pageMargins left="0.8661417322834646" right="0.15748031496062992" top="0.7480314960629921" bottom="0" header="0.15748031496062992" footer="0.15748031496062992"/>
  <pageSetup firstPageNumber="1" useFirstPageNumber="1"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B1">
      <selection activeCell="C39" sqref="C39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40.8515625" style="1" customWidth="1"/>
    <col min="4" max="4" width="10.8515625" style="46" customWidth="1"/>
    <col min="5" max="6" width="11.8515625" style="46" hidden="1" customWidth="1"/>
    <col min="7" max="7" width="11.7109375" style="46" customWidth="1"/>
    <col min="8" max="8" width="12.00390625" style="46" customWidth="1"/>
    <col min="9" max="9" width="9.421875" style="46" customWidth="1"/>
    <col min="10" max="10" width="12.28125" style="46" customWidth="1"/>
    <col min="11" max="11" width="9.8515625" style="46" customWidth="1"/>
    <col min="12" max="16384" width="9.140625" style="1" customWidth="1"/>
  </cols>
  <sheetData>
    <row r="1" spans="1:11" s="11" customFormat="1" ht="12.75">
      <c r="A1" s="15"/>
      <c r="B1" s="24"/>
      <c r="C1" s="24"/>
      <c r="D1" s="40"/>
      <c r="E1" s="40"/>
      <c r="F1" s="40"/>
      <c r="G1" s="40"/>
      <c r="H1" s="40"/>
      <c r="I1" s="40"/>
      <c r="J1" s="40"/>
      <c r="K1" s="41" t="s">
        <v>76</v>
      </c>
    </row>
    <row r="2" spans="1:11" s="13" customFormat="1" ht="18" customHeight="1">
      <c r="A2" s="11"/>
      <c r="B2" s="26"/>
      <c r="C2" s="26"/>
      <c r="D2" s="42"/>
      <c r="E2" s="42"/>
      <c r="F2" s="42"/>
      <c r="G2" s="42"/>
      <c r="H2" s="42"/>
      <c r="I2" s="42"/>
      <c r="J2" s="42"/>
      <c r="K2" s="42"/>
    </row>
    <row r="3" spans="2:11" s="13" customFormat="1" ht="12.75">
      <c r="B3" s="53" t="s">
        <v>77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s="14" customFormat="1" ht="18.75" customHeight="1">
      <c r="A4" s="13"/>
      <c r="B4" s="55" t="s">
        <v>117</v>
      </c>
      <c r="C4" s="55"/>
      <c r="D4" s="55"/>
      <c r="E4" s="55"/>
      <c r="F4" s="55"/>
      <c r="G4" s="55"/>
      <c r="H4" s="55"/>
      <c r="I4" s="55"/>
      <c r="J4" s="55"/>
      <c r="K4" s="55"/>
    </row>
    <row r="5" spans="1:11" s="11" customFormat="1" ht="17.25" customHeight="1">
      <c r="A5" s="14"/>
      <c r="B5" s="24"/>
      <c r="C5" s="24"/>
      <c r="D5" s="40"/>
      <c r="E5" s="40"/>
      <c r="F5" s="40"/>
      <c r="G5" s="40"/>
      <c r="H5" s="40"/>
      <c r="I5" s="40"/>
      <c r="J5" s="40"/>
      <c r="K5" s="41" t="s">
        <v>49</v>
      </c>
    </row>
    <row r="6" spans="2:11" ht="12.75" customHeight="1">
      <c r="B6" s="27"/>
      <c r="C6" s="28"/>
      <c r="D6" s="43"/>
      <c r="E6" s="43"/>
      <c r="F6" s="43"/>
      <c r="G6" s="43"/>
      <c r="H6" s="43"/>
      <c r="I6" s="56" t="s">
        <v>48</v>
      </c>
      <c r="J6" s="57"/>
      <c r="K6" s="43"/>
    </row>
    <row r="7" spans="2:11" ht="31.5">
      <c r="B7" s="17" t="s">
        <v>53</v>
      </c>
      <c r="C7" s="18" t="s">
        <v>54</v>
      </c>
      <c r="D7" s="44" t="s">
        <v>122</v>
      </c>
      <c r="E7" s="44"/>
      <c r="F7" s="44"/>
      <c r="G7" s="44" t="s">
        <v>123</v>
      </c>
      <c r="H7" s="44" t="s">
        <v>124</v>
      </c>
      <c r="I7" s="45" t="s">
        <v>125</v>
      </c>
      <c r="J7" s="45" t="s">
        <v>126</v>
      </c>
      <c r="K7" s="44" t="s">
        <v>51</v>
      </c>
    </row>
    <row r="8" spans="1:11" ht="12.75">
      <c r="A8" s="8" t="s">
        <v>55</v>
      </c>
      <c r="B8" s="35" t="s">
        <v>99</v>
      </c>
      <c r="C8" s="36" t="s">
        <v>100</v>
      </c>
      <c r="D8" s="34">
        <v>5.02378</v>
      </c>
      <c r="E8" s="34">
        <v>0</v>
      </c>
      <c r="F8" s="34">
        <v>5.02378</v>
      </c>
      <c r="G8" s="34">
        <f aca="true" t="shared" si="0" ref="G8:G29">E8+F8</f>
        <v>5.02378</v>
      </c>
      <c r="H8" s="34">
        <v>0</v>
      </c>
      <c r="I8" s="32">
        <f>H8/D8*100</f>
        <v>0</v>
      </c>
      <c r="J8" s="32">
        <f>H8/G8*100</f>
        <v>0</v>
      </c>
      <c r="K8" s="32">
        <f>H8/$H$30*100</f>
        <v>0</v>
      </c>
    </row>
    <row r="9" spans="1:11" ht="12.75">
      <c r="A9" s="8" t="s">
        <v>55</v>
      </c>
      <c r="B9" s="35" t="s">
        <v>55</v>
      </c>
      <c r="C9" s="36" t="s">
        <v>56</v>
      </c>
      <c r="D9" s="34">
        <v>6707.2</v>
      </c>
      <c r="E9" s="34">
        <v>1710.95</v>
      </c>
      <c r="F9" s="34">
        <v>1787.95</v>
      </c>
      <c r="G9" s="34">
        <f t="shared" si="0"/>
        <v>3498.9</v>
      </c>
      <c r="H9" s="34">
        <v>3175.43534</v>
      </c>
      <c r="I9" s="32">
        <f aca="true" t="shared" si="1" ref="I9:I30">H9/D9*100</f>
        <v>47.34368052242367</v>
      </c>
      <c r="J9" s="32">
        <f aca="true" t="shared" si="2" ref="J9:J30">H9/G9*100</f>
        <v>90.75524707765298</v>
      </c>
      <c r="K9" s="32">
        <f aca="true" t="shared" si="3" ref="K9:K30">H9/$H$30*100</f>
        <v>42.80175700483685</v>
      </c>
    </row>
    <row r="10" spans="1:11" ht="12.75">
      <c r="A10" s="8" t="s">
        <v>57</v>
      </c>
      <c r="B10" s="35" t="s">
        <v>58</v>
      </c>
      <c r="C10" s="36" t="s">
        <v>59</v>
      </c>
      <c r="D10" s="34">
        <v>2042.2</v>
      </c>
      <c r="E10" s="34">
        <v>517.7</v>
      </c>
      <c r="F10" s="34">
        <v>539.98</v>
      </c>
      <c r="G10" s="34">
        <f t="shared" si="0"/>
        <v>1057.68</v>
      </c>
      <c r="H10" s="34">
        <v>959.0365</v>
      </c>
      <c r="I10" s="32">
        <f t="shared" si="1"/>
        <v>46.96094897659387</v>
      </c>
      <c r="J10" s="32">
        <f t="shared" si="2"/>
        <v>90.6735969291279</v>
      </c>
      <c r="K10" s="32">
        <f t="shared" si="3"/>
        <v>12.926872329817057</v>
      </c>
    </row>
    <row r="11" spans="1:11" ht="12.75">
      <c r="A11" s="8" t="s">
        <v>58</v>
      </c>
      <c r="B11" s="35" t="s">
        <v>60</v>
      </c>
      <c r="C11" s="36" t="s">
        <v>61</v>
      </c>
      <c r="D11" s="34">
        <v>185.8</v>
      </c>
      <c r="E11" s="34">
        <v>46.45</v>
      </c>
      <c r="F11" s="34">
        <v>46.45</v>
      </c>
      <c r="G11" s="34">
        <f t="shared" si="0"/>
        <v>92.9</v>
      </c>
      <c r="H11" s="34">
        <v>77.34161</v>
      </c>
      <c r="I11" s="32">
        <f t="shared" si="1"/>
        <v>41.626270182992464</v>
      </c>
      <c r="J11" s="32">
        <f t="shared" si="2"/>
        <v>83.25254036598493</v>
      </c>
      <c r="K11" s="32">
        <f t="shared" si="3"/>
        <v>1.0424891213759873</v>
      </c>
    </row>
    <row r="12" spans="1:11" ht="12.75">
      <c r="A12" s="8" t="s">
        <v>60</v>
      </c>
      <c r="B12" s="35" t="s">
        <v>62</v>
      </c>
      <c r="C12" s="36" t="s">
        <v>63</v>
      </c>
      <c r="D12" s="34">
        <v>86.6</v>
      </c>
      <c r="E12" s="34">
        <v>17.4</v>
      </c>
      <c r="F12" s="34">
        <v>27.2</v>
      </c>
      <c r="G12" s="34">
        <f t="shared" si="0"/>
        <v>44.599999999999994</v>
      </c>
      <c r="H12" s="34">
        <v>16.25807</v>
      </c>
      <c r="I12" s="32">
        <f t="shared" si="1"/>
        <v>18.77375288683603</v>
      </c>
      <c r="J12" s="32">
        <f t="shared" si="2"/>
        <v>36.453071748878926</v>
      </c>
      <c r="K12" s="32">
        <f t="shared" si="3"/>
        <v>0.2191428534985152</v>
      </c>
    </row>
    <row r="13" spans="1:11" ht="12.75">
      <c r="A13" s="8" t="s">
        <v>62</v>
      </c>
      <c r="B13" s="35" t="s">
        <v>64</v>
      </c>
      <c r="C13" s="36" t="s">
        <v>65</v>
      </c>
      <c r="D13" s="34">
        <v>1478.8</v>
      </c>
      <c r="E13" s="34">
        <v>636.45</v>
      </c>
      <c r="F13" s="34">
        <v>428.45</v>
      </c>
      <c r="G13" s="34">
        <f t="shared" si="0"/>
        <v>1064.9</v>
      </c>
      <c r="H13" s="34">
        <v>679.09466</v>
      </c>
      <c r="I13" s="32">
        <f t="shared" si="1"/>
        <v>45.92200838517717</v>
      </c>
      <c r="J13" s="32">
        <f t="shared" si="2"/>
        <v>63.7707446708611</v>
      </c>
      <c r="K13" s="32">
        <f t="shared" si="3"/>
        <v>9.153530621285553</v>
      </c>
    </row>
    <row r="14" spans="1:11" ht="17.25" customHeight="1">
      <c r="A14" s="8" t="s">
        <v>64</v>
      </c>
      <c r="B14" s="35" t="s">
        <v>66</v>
      </c>
      <c r="C14" s="36" t="s">
        <v>67</v>
      </c>
      <c r="D14" s="34">
        <v>8545.8519</v>
      </c>
      <c r="E14" s="34">
        <v>593.78</v>
      </c>
      <c r="F14" s="34">
        <v>673.3222</v>
      </c>
      <c r="G14" s="34">
        <f t="shared" si="0"/>
        <v>1267.1021999999998</v>
      </c>
      <c r="H14" s="34">
        <v>746.04177</v>
      </c>
      <c r="I14" s="32">
        <f t="shared" si="1"/>
        <v>8.729870102242236</v>
      </c>
      <c r="J14" s="32">
        <f t="shared" si="2"/>
        <v>58.87778981048254</v>
      </c>
      <c r="K14" s="32">
        <f t="shared" si="3"/>
        <v>10.055912067476827</v>
      </c>
    </row>
    <row r="15" spans="1:11" ht="12.75">
      <c r="A15" s="8" t="s">
        <v>66</v>
      </c>
      <c r="B15" s="35" t="s">
        <v>68</v>
      </c>
      <c r="C15" s="36" t="s">
        <v>69</v>
      </c>
      <c r="D15" s="34">
        <v>1598.8</v>
      </c>
      <c r="E15" s="34">
        <v>345.294</v>
      </c>
      <c r="F15" s="34">
        <v>987.056</v>
      </c>
      <c r="G15" s="34">
        <f t="shared" si="0"/>
        <v>1332.35</v>
      </c>
      <c r="H15" s="34">
        <v>819.78241</v>
      </c>
      <c r="I15" s="32">
        <f t="shared" si="1"/>
        <v>51.274856767575685</v>
      </c>
      <c r="J15" s="32">
        <f t="shared" si="2"/>
        <v>61.52905843059256</v>
      </c>
      <c r="K15" s="32">
        <f t="shared" si="3"/>
        <v>11.049863641581672</v>
      </c>
    </row>
    <row r="16" spans="1:11" ht="12.75">
      <c r="A16" s="8" t="s">
        <v>68</v>
      </c>
      <c r="B16" s="35" t="s">
        <v>89</v>
      </c>
      <c r="C16" s="36" t="s">
        <v>90</v>
      </c>
      <c r="D16" s="34">
        <v>1.6</v>
      </c>
      <c r="E16" s="34">
        <v>0</v>
      </c>
      <c r="F16" s="34">
        <v>1.6</v>
      </c>
      <c r="G16" s="34">
        <f t="shared" si="0"/>
        <v>1.6</v>
      </c>
      <c r="H16" s="34">
        <v>0</v>
      </c>
      <c r="I16" s="32">
        <f t="shared" si="1"/>
        <v>0</v>
      </c>
      <c r="J16" s="32">
        <f t="shared" si="2"/>
        <v>0</v>
      </c>
      <c r="K16" s="32">
        <f t="shared" si="3"/>
        <v>0</v>
      </c>
    </row>
    <row r="17" spans="1:11" ht="12.75">
      <c r="A17" s="8" t="s">
        <v>70</v>
      </c>
      <c r="B17" s="35" t="s">
        <v>70</v>
      </c>
      <c r="C17" s="36" t="s">
        <v>71</v>
      </c>
      <c r="D17" s="34">
        <v>1</v>
      </c>
      <c r="E17" s="34">
        <v>0</v>
      </c>
      <c r="F17" s="34">
        <v>0</v>
      </c>
      <c r="G17" s="34">
        <f t="shared" si="0"/>
        <v>0</v>
      </c>
      <c r="H17" s="34">
        <v>0</v>
      </c>
      <c r="I17" s="32">
        <f t="shared" si="1"/>
        <v>0</v>
      </c>
      <c r="J17" s="39" t="e">
        <f t="shared" si="2"/>
        <v>#DIV/0!</v>
      </c>
      <c r="K17" s="32">
        <f t="shared" si="3"/>
        <v>0</v>
      </c>
    </row>
    <row r="18" spans="1:11" ht="33.75">
      <c r="A18" s="8"/>
      <c r="B18" s="35" t="s">
        <v>72</v>
      </c>
      <c r="C18" s="36" t="s">
        <v>118</v>
      </c>
      <c r="D18" s="34">
        <v>1094.79</v>
      </c>
      <c r="E18" s="34">
        <v>289.8225</v>
      </c>
      <c r="F18" s="34">
        <v>265.0725</v>
      </c>
      <c r="G18" s="34">
        <f t="shared" si="0"/>
        <v>554.895</v>
      </c>
      <c r="H18" s="34">
        <v>552.395</v>
      </c>
      <c r="I18" s="32">
        <f t="shared" si="1"/>
        <v>50.45670859251546</v>
      </c>
      <c r="J18" s="32">
        <f t="shared" si="2"/>
        <v>99.54946431306824</v>
      </c>
      <c r="K18" s="32">
        <f t="shared" si="3"/>
        <v>7.445743348276412</v>
      </c>
    </row>
    <row r="19" spans="1:11" ht="22.5">
      <c r="A19" s="8" t="s">
        <v>72</v>
      </c>
      <c r="B19" s="35" t="s">
        <v>91</v>
      </c>
      <c r="C19" s="36" t="s">
        <v>92</v>
      </c>
      <c r="D19" s="34">
        <v>313.3</v>
      </c>
      <c r="E19" s="34">
        <v>78.325</v>
      </c>
      <c r="F19" s="34">
        <v>78.325</v>
      </c>
      <c r="G19" s="34">
        <f t="shared" si="0"/>
        <v>156.65</v>
      </c>
      <c r="H19" s="34">
        <v>150.62142</v>
      </c>
      <c r="I19" s="32">
        <f t="shared" si="1"/>
        <v>48.075780402170444</v>
      </c>
      <c r="J19" s="32">
        <f t="shared" si="2"/>
        <v>96.15156080434089</v>
      </c>
      <c r="K19" s="32">
        <f t="shared" si="3"/>
        <v>2.0302291586146652</v>
      </c>
    </row>
    <row r="20" spans="1:11" ht="22.5">
      <c r="A20" s="8" t="s">
        <v>73</v>
      </c>
      <c r="B20" s="35" t="s">
        <v>103</v>
      </c>
      <c r="C20" s="36" t="s">
        <v>104</v>
      </c>
      <c r="D20" s="34">
        <v>55</v>
      </c>
      <c r="E20" s="34">
        <v>55</v>
      </c>
      <c r="F20" s="34">
        <v>0</v>
      </c>
      <c r="G20" s="34">
        <f t="shared" si="0"/>
        <v>55</v>
      </c>
      <c r="H20" s="34">
        <v>33.47495</v>
      </c>
      <c r="I20" s="32">
        <f t="shared" si="1"/>
        <v>60.86354545454545</v>
      </c>
      <c r="J20" s="32">
        <f t="shared" si="2"/>
        <v>60.86354545454545</v>
      </c>
      <c r="K20" s="32">
        <f t="shared" si="3"/>
        <v>0.45120952632877837</v>
      </c>
    </row>
    <row r="21" spans="1:11" ht="12.75">
      <c r="A21" s="8"/>
      <c r="B21" s="35" t="s">
        <v>87</v>
      </c>
      <c r="C21" s="36" t="s">
        <v>88</v>
      </c>
      <c r="D21" s="34">
        <v>4</v>
      </c>
      <c r="E21" s="34">
        <v>1</v>
      </c>
      <c r="F21" s="34">
        <v>1</v>
      </c>
      <c r="G21" s="34">
        <f t="shared" si="0"/>
        <v>2</v>
      </c>
      <c r="H21" s="34">
        <v>1.98596</v>
      </c>
      <c r="I21" s="32">
        <f t="shared" si="1"/>
        <v>49.649</v>
      </c>
      <c r="J21" s="32">
        <f t="shared" si="2"/>
        <v>99.298</v>
      </c>
      <c r="K21" s="32">
        <f t="shared" si="3"/>
        <v>0.026768794902095466</v>
      </c>
    </row>
    <row r="22" spans="1:11" ht="12.75">
      <c r="A22" s="8"/>
      <c r="B22" s="35" t="s">
        <v>93</v>
      </c>
      <c r="C22" s="36" t="s">
        <v>101</v>
      </c>
      <c r="D22" s="34">
        <v>4.5</v>
      </c>
      <c r="E22" s="34">
        <v>0</v>
      </c>
      <c r="F22" s="34">
        <v>4.5</v>
      </c>
      <c r="G22" s="34">
        <f t="shared" si="0"/>
        <v>4.5</v>
      </c>
      <c r="H22" s="34">
        <v>4.4712</v>
      </c>
      <c r="I22" s="32">
        <f t="shared" si="1"/>
        <v>99.36</v>
      </c>
      <c r="J22" s="32">
        <f t="shared" si="2"/>
        <v>99.36</v>
      </c>
      <c r="K22" s="32">
        <f t="shared" si="3"/>
        <v>0.060267394995996516</v>
      </c>
    </row>
    <row r="23" spans="1:11" ht="12.75">
      <c r="A23" s="8"/>
      <c r="B23" s="35" t="s">
        <v>73</v>
      </c>
      <c r="C23" s="36" t="s">
        <v>74</v>
      </c>
      <c r="D23" s="34">
        <v>200.6</v>
      </c>
      <c r="E23" s="34">
        <v>0</v>
      </c>
      <c r="F23" s="34">
        <v>200.6</v>
      </c>
      <c r="G23" s="34">
        <f t="shared" si="0"/>
        <v>200.6</v>
      </c>
      <c r="H23" s="34">
        <v>76.776</v>
      </c>
      <c r="I23" s="32">
        <f t="shared" si="1"/>
        <v>38.273180458624125</v>
      </c>
      <c r="J23" s="32">
        <f t="shared" si="2"/>
        <v>38.273180458624125</v>
      </c>
      <c r="K23" s="32">
        <f t="shared" si="3"/>
        <v>1.034865252776129</v>
      </c>
    </row>
    <row r="24" spans="1:11" ht="22.5">
      <c r="A24" s="8" t="s">
        <v>75</v>
      </c>
      <c r="B24" s="35" t="s">
        <v>119</v>
      </c>
      <c r="C24" s="36" t="s">
        <v>120</v>
      </c>
      <c r="D24" s="34">
        <v>2.5</v>
      </c>
      <c r="E24" s="34">
        <v>0</v>
      </c>
      <c r="F24" s="34">
        <v>2.5</v>
      </c>
      <c r="G24" s="34">
        <f t="shared" si="0"/>
        <v>2.5</v>
      </c>
      <c r="H24" s="34">
        <v>0</v>
      </c>
      <c r="I24" s="32">
        <f t="shared" si="1"/>
        <v>0</v>
      </c>
      <c r="J24" s="32">
        <f t="shared" si="2"/>
        <v>0</v>
      </c>
      <c r="K24" s="32">
        <f t="shared" si="3"/>
        <v>0</v>
      </c>
    </row>
    <row r="25" spans="1:11" ht="22.5">
      <c r="A25" s="16"/>
      <c r="B25" s="35" t="s">
        <v>94</v>
      </c>
      <c r="C25" s="36" t="s">
        <v>97</v>
      </c>
      <c r="D25" s="34">
        <v>6</v>
      </c>
      <c r="E25" s="34">
        <v>0</v>
      </c>
      <c r="F25" s="34">
        <v>6</v>
      </c>
      <c r="G25" s="34">
        <f t="shared" si="0"/>
        <v>6</v>
      </c>
      <c r="H25" s="34">
        <v>4.472</v>
      </c>
      <c r="I25" s="32">
        <f t="shared" si="1"/>
        <v>74.53333333333335</v>
      </c>
      <c r="J25" s="32">
        <f t="shared" si="2"/>
        <v>74.53333333333335</v>
      </c>
      <c r="K25" s="32">
        <f t="shared" si="3"/>
        <v>0.06027817821213466</v>
      </c>
    </row>
    <row r="26" spans="1:11" ht="12.75">
      <c r="A26" s="16"/>
      <c r="B26" s="35" t="s">
        <v>105</v>
      </c>
      <c r="C26" s="36" t="s">
        <v>106</v>
      </c>
      <c r="D26" s="34">
        <v>10.4</v>
      </c>
      <c r="E26" s="34">
        <v>0</v>
      </c>
      <c r="F26" s="34">
        <v>10.4</v>
      </c>
      <c r="G26" s="34">
        <f t="shared" si="0"/>
        <v>10.4</v>
      </c>
      <c r="H26" s="34">
        <v>4.427</v>
      </c>
      <c r="I26" s="32">
        <f t="shared" si="1"/>
        <v>42.567307692307686</v>
      </c>
      <c r="J26" s="32">
        <f t="shared" si="2"/>
        <v>42.567307692307686</v>
      </c>
      <c r="K26" s="32">
        <f t="shared" si="3"/>
        <v>0.05967162230436496</v>
      </c>
    </row>
    <row r="27" spans="1:11" ht="12.75">
      <c r="A27" s="16"/>
      <c r="B27" s="35" t="s">
        <v>108</v>
      </c>
      <c r="C27" s="36" t="s">
        <v>107</v>
      </c>
      <c r="D27" s="34">
        <v>32.9</v>
      </c>
      <c r="E27" s="34">
        <v>0</v>
      </c>
      <c r="F27" s="34">
        <v>32.9</v>
      </c>
      <c r="G27" s="34">
        <f t="shared" si="0"/>
        <v>32.9</v>
      </c>
      <c r="H27" s="34">
        <v>0</v>
      </c>
      <c r="I27" s="32">
        <f t="shared" si="1"/>
        <v>0</v>
      </c>
      <c r="J27" s="32">
        <f t="shared" si="2"/>
        <v>0</v>
      </c>
      <c r="K27" s="32">
        <f t="shared" si="3"/>
        <v>0</v>
      </c>
    </row>
    <row r="28" spans="1:11" ht="22.5">
      <c r="A28" s="16"/>
      <c r="B28" s="35" t="s">
        <v>95</v>
      </c>
      <c r="C28" s="36" t="s">
        <v>121</v>
      </c>
      <c r="D28" s="34">
        <v>253.62</v>
      </c>
      <c r="E28" s="34">
        <v>20</v>
      </c>
      <c r="F28" s="34">
        <v>129.6</v>
      </c>
      <c r="G28" s="34">
        <f t="shared" si="0"/>
        <v>149.6</v>
      </c>
      <c r="H28" s="34">
        <v>59.263</v>
      </c>
      <c r="I28" s="32">
        <f t="shared" si="1"/>
        <v>23.366848040375363</v>
      </c>
      <c r="J28" s="32">
        <f t="shared" si="2"/>
        <v>39.61430481283422</v>
      </c>
      <c r="K28" s="32">
        <f t="shared" si="3"/>
        <v>0.7988071724923381</v>
      </c>
    </row>
    <row r="29" spans="1:11" ht="22.5">
      <c r="A29" s="16"/>
      <c r="B29" s="35" t="s">
        <v>96</v>
      </c>
      <c r="C29" s="36" t="s">
        <v>98</v>
      </c>
      <c r="D29" s="34">
        <v>191.9</v>
      </c>
      <c r="E29" s="34">
        <v>48</v>
      </c>
      <c r="F29" s="34">
        <v>48</v>
      </c>
      <c r="G29" s="34">
        <f t="shared" si="0"/>
        <v>96</v>
      </c>
      <c r="H29" s="34">
        <v>58.06</v>
      </c>
      <c r="I29" s="32">
        <f t="shared" si="1"/>
        <v>30.255341323606043</v>
      </c>
      <c r="J29" s="32">
        <f t="shared" si="2"/>
        <v>60.47916666666667</v>
      </c>
      <c r="K29" s="32">
        <f t="shared" si="3"/>
        <v>0.7825919112246285</v>
      </c>
    </row>
    <row r="30" spans="2:11" ht="12.75">
      <c r="B30" s="37" t="s">
        <v>102</v>
      </c>
      <c r="C30" s="38"/>
      <c r="D30" s="33">
        <f>SUM(D8:D29)</f>
        <v>22822.38568</v>
      </c>
      <c r="E30" s="33">
        <f>SUM(E8:E29)</f>
        <v>4360.1714999999995</v>
      </c>
      <c r="F30" s="33">
        <f>SUM(F8:F29)</f>
        <v>5275.92948</v>
      </c>
      <c r="G30" s="33">
        <f>SUM(G8:G29)</f>
        <v>9636.100980000001</v>
      </c>
      <c r="H30" s="33">
        <f>SUM(H8:H29)</f>
        <v>7418.93689</v>
      </c>
      <c r="I30" s="33">
        <f t="shared" si="1"/>
        <v>32.507280325656126</v>
      </c>
      <c r="J30" s="33">
        <f t="shared" si="2"/>
        <v>76.99106625592874</v>
      </c>
      <c r="K30" s="33">
        <f t="shared" si="3"/>
        <v>100</v>
      </c>
    </row>
  </sheetData>
  <sheetProtection/>
  <autoFilter ref="A7:IV30"/>
  <mergeCells count="3">
    <mergeCell ref="B3:K3"/>
    <mergeCell ref="B4:K4"/>
    <mergeCell ref="I6:J6"/>
  </mergeCells>
  <printOptions/>
  <pageMargins left="0.8661417322834646" right="0.31496062992125984" top="0.5905511811023623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2022-07-28T07:21:24Z</cp:lastPrinted>
  <dcterms:created xsi:type="dcterms:W3CDTF">2002-03-11T10:22:12Z</dcterms:created>
  <dcterms:modified xsi:type="dcterms:W3CDTF">2022-08-01T07:42:37Z</dcterms:modified>
  <cp:category/>
  <cp:version/>
  <cp:contentType/>
  <cp:contentStatus/>
</cp:coreProperties>
</file>