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65" windowWidth="12765" windowHeight="11445" activeTab="0"/>
  </bookViews>
  <sheets>
    <sheet name="Поясн зап  " sheetId="1" r:id="rId1"/>
  </sheets>
  <externalReferences>
    <externalReference r:id="rId4"/>
  </externalReferences>
  <definedNames>
    <definedName name="_xlnm.Print_Area" localSheetId="0">'Поясн зап  '!$A$1:$M$94</definedName>
  </definedNames>
  <calcPr fullCalcOnLoad="1"/>
</workbook>
</file>

<file path=xl/sharedStrings.xml><?xml version="1.0" encoding="utf-8"?>
<sst xmlns="http://schemas.openxmlformats.org/spreadsheetml/2006/main" count="204" uniqueCount="128">
  <si>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</si>
  <si>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</si>
  <si>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</si>
  <si>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</si>
  <si>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</si>
  <si>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</si>
  <si>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</si>
  <si>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</si>
  <si>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</si>
  <si>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</si>
  <si>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</si>
  <si>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За счет перераспределения ассигнований</t>
  </si>
  <si>
    <t>Итого за счет безвозмездных поступлений от других бюджетов бюджетной системы</t>
  </si>
  <si>
    <t>Всего доходы местного бюджета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</si>
  <si>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</si>
  <si>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</si>
  <si>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</si>
  <si>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</si>
  <si>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</si>
  <si>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</si>
  <si>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</si>
  <si>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</si>
  <si>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</si>
  <si>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</si>
  <si>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</si>
  <si>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 xml:space="preserve">Сумма </t>
  </si>
  <si>
    <t>Исп. Рулёва Т.Ю., 2 28 62</t>
  </si>
  <si>
    <t>Итого за счет перераспределения ассигнований</t>
  </si>
  <si>
    <t xml:space="preserve">2.    Изменение расходной части бюджета в предлагаемом проекте решения по направлениям:    </t>
  </si>
  <si>
    <t xml:space="preserve">3. Изменение источников финансирования дефицита бюджета:                                                       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</si>
  <si>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</si>
  <si>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Итого за счет прочих безвозмездных поступлений</t>
  </si>
  <si>
    <t>2023 год</t>
  </si>
  <si>
    <t>За счет прочих безвозмездных поступлений:</t>
  </si>
  <si>
    <t>Итого за счет безвозмездных поступлений (пожертвований)</t>
  </si>
  <si>
    <t xml:space="preserve">За счет налоговых и неналоговых доходов местного бюджета </t>
  </si>
  <si>
    <t>2023 г.</t>
  </si>
  <si>
    <t>2024 год</t>
  </si>
  <si>
    <t>ЦСР</t>
  </si>
  <si>
    <t>ВР</t>
  </si>
  <si>
    <t>Рз, ПР</t>
  </si>
  <si>
    <t>240</t>
  </si>
  <si>
    <t>2024 г.</t>
  </si>
  <si>
    <t>04.09</t>
  </si>
  <si>
    <t>08.01</t>
  </si>
  <si>
    <t>01.04</t>
  </si>
  <si>
    <t>05.03</t>
  </si>
  <si>
    <t>23.4.04.82350</t>
  </si>
  <si>
    <t>05.01</t>
  </si>
  <si>
    <t>23.4.05.82540</t>
  </si>
  <si>
    <t>23.4.02.82410</t>
  </si>
  <si>
    <t>Итого за счет остатка средств</t>
  </si>
  <si>
    <t>23.4.04.82330</t>
  </si>
  <si>
    <t>2025 год</t>
  </si>
  <si>
    <t>2025 г.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</si>
  <si>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19.12.2022 г. № 216 «О бюджете муниципального образования Гостицкое сельское поселение Сланцевского муниципального района Ленинградской области на 2023 год и на плановый период 2024 и 2025 годов»</t>
  </si>
  <si>
    <t>За счет остатков средств на 01.01.2023 года:</t>
  </si>
  <si>
    <t>03.10</t>
  </si>
  <si>
    <t>23.4.01.82590</t>
  </si>
  <si>
    <t xml:space="preserve"> Штрафы, санкции, возмещение ущерба</t>
  </si>
  <si>
    <t>23.4.03.82290</t>
  </si>
  <si>
    <t>Оплата коммунальных услуг помещений, находящихся в муниципальной собственности - услуги по теплоснабжению муниципальной квартиры по адресу: д. Гостицы, д. 5, кв. 19</t>
  </si>
  <si>
    <t>23.4.03.00890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</si>
  <si>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по адресу: д. Гостицы, д. 5, кв. 19</t>
  </si>
  <si>
    <t>Содержание дорог общего пользования местного значения - монтаж лежачих полицейских</t>
  </si>
  <si>
    <t>23.4.04.01140</t>
  </si>
  <si>
    <t>Управление муниципальным имуществом - инвентаризация кладбищ</t>
  </si>
  <si>
    <t>Ремонт уличного освещения на территории поселения</t>
  </si>
  <si>
    <t>23.4.01.82200</t>
  </si>
  <si>
    <t>Обеспечение безопасности людей на водных объектах - установка знаков "Купаться запрещено"</t>
  </si>
  <si>
    <t>Прочие мероприятия в области благоустройства -  работы по благоустройству общественной территории - 80,0 тыс. руб.; ремонт элементов благоустройства - 74,0 тыс.руб.; благоустройство территории у берега р. Плюсса в д. Гостицы - 175,6 тыс. руб.; услуги по дроблению веток - 20,0 тыс. руб.</t>
  </si>
  <si>
    <t>23.4.01.82540</t>
  </si>
  <si>
    <t>Содержание Дома культуры - услуги по обследованию, категорированию и паспортизации ДК</t>
  </si>
  <si>
    <t>23.4.01.00990</t>
  </si>
  <si>
    <t>Прочие мероприятия - разработка паспорта безопасности территории поселения</t>
  </si>
  <si>
    <t xml:space="preserve"> 1. Изменение доходной части бюджета в предлагаемом проекте решения за счет налоговых и неналоговых доходов, безвозмездных поступлений от других бюджетов бюджетной системы:</t>
  </si>
  <si>
    <t xml:space="preserve"> 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</si>
  <si>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</si>
  <si>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</si>
  <si>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23.4.06.82680</t>
  </si>
  <si>
    <t>120</t>
  </si>
  <si>
    <t>Содержание исполнительных органов местного самоуправления (возмещение расходов за прохождение медицинского осмотра при приеме на работу)</t>
  </si>
  <si>
    <t>23.8.03.01320</t>
  </si>
  <si>
    <t>410</t>
  </si>
  <si>
    <t>Переселение граждан из аварийного жилищного фонда (выкуп долей, сопутствующие расходы)</t>
  </si>
  <si>
    <t>Ремонт уличного освещения на территории поселения (экономия)</t>
  </si>
  <si>
    <t>Мероприятия по укреплению пожарной безопасности - круглосуточный мониторинг ПС (экономия)</t>
  </si>
  <si>
    <t>01.13</t>
  </si>
  <si>
    <t>23.4.06.01000</t>
  </si>
  <si>
    <t>Содержание и обслуживание объектов муниципального имущества (экономия)</t>
  </si>
  <si>
    <t>02.03</t>
  </si>
  <si>
    <t>23.4.06.51180</t>
  </si>
  <si>
    <t>Осуществление первичного воинского учета (заработная плата с начислениями)</t>
  </si>
  <si>
    <t>Осуществление первичного воинского учета (закупка товаров, работ и услуг)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</si>
  <si>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(обл.бюдж.)</t>
  </si>
  <si>
    <t>Межбюджетные трансферты бюджетам муниципальных образований поселений на финансовое обеспечение исполнения расходных обязательств муниципальных образований в соответствии с планами мероприятий («дорожными картами») (бюдж. района)</t>
  </si>
  <si>
    <t>За счет безвозмездных поступлений от других бюджетов бюджетной системы</t>
  </si>
  <si>
    <t>Стимулирующие выплаты работникам ДК на исполнение Указов Президента (за счет средств бюджета района)</t>
  </si>
  <si>
    <t>23.4.05.S0360</t>
  </si>
  <si>
    <t>110</t>
  </si>
  <si>
    <t xml:space="preserve">Заместитель главы администрации - председатель комитета финансов      </t>
  </si>
  <si>
    <t>Ю.В. Павлова</t>
  </si>
  <si>
    <t>13.01</t>
  </si>
  <si>
    <t>23.4.06.00900</t>
  </si>
  <si>
    <t>730</t>
  </si>
  <si>
    <t>Обслуживание внутреннего долга</t>
  </si>
  <si>
    <t>Содержание исполнительных органов местного самоуправления - закупка товаров, работ и услуг (экономия при заключении муниципального контракта)</t>
  </si>
  <si>
    <t>Содержание исполнительных органов местного самоуправления - закупка товаров, работ и услуг (экономия при заключении муниципальных контрактов)</t>
  </si>
  <si>
    <t>Мероприятия по укреплению пожарной безопасности - расчистка и углубление пожарных водоемов (экономия)</t>
  </si>
  <si>
    <t>23.4.02.82420</t>
  </si>
  <si>
    <t xml:space="preserve">Ремонт дорог общего пользования местного значения </t>
  </si>
  <si>
    <t>Содержание дорог общего пользования местного значения (расчистка от снега)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</si>
  <si>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</si>
  <si>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Управление муниципальным имуществом</t>
  </si>
  <si>
    <t>07.05</t>
  </si>
  <si>
    <t>Содержание исполнительных органов местного самоуправления (экономия по по доп. профессиональному образованию)</t>
  </si>
  <si>
    <t>07.07</t>
  </si>
  <si>
    <t>23.4.05.82660</t>
  </si>
  <si>
    <t>Организация и проведение мероприятий для детей и молодежи</t>
  </si>
  <si>
    <t>Содержание Дома культуры - заработная плата с начислениями</t>
  </si>
  <si>
    <t>Содержание Дома культуры - закупка товаров, работ и услуг (экономия при заключении муниципальных контрактов)</t>
  </si>
  <si>
    <t>Содержание исполнительных органов местного самоуправления - заработная плата с начислениями</t>
  </si>
  <si>
    <t>Прочие мероприятия в области благоустройства - работы по установке новогодних фигур на территории поселения; расчистка снега на общественной территории на берегу р. Плюсса</t>
  </si>
  <si>
    <t>10.01</t>
  </si>
  <si>
    <t>23.4.06.82850</t>
  </si>
  <si>
    <t>310</t>
  </si>
  <si>
    <t>Пенсия за выслугу лет муниципальным служащим</t>
  </si>
  <si>
    <t xml:space="preserve">     Учитывая справочную информацию, дефицит бюджета изменится  и составит 2 237,9 тыс. руб. или 62,1 процента объема доходов местного бюджета без учета объема безвозмездных поступлений.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</si>
</sst>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0" fontId="66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7" fillId="0" borderId="0" xfId="0" applyFont="1" applyFill="1" applyAlignment="1">
      <alignment horizontal="center" wrapText="1"/>
    </xf>
    <xf numFmtId="0" fontId="6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8" fillId="0" borderId="0" xfId="0" applyFont="1" applyFill="1" applyBorder="1" applyAlignment="1">
      <alignment wrapText="1"/>
    </xf>
    <xf numFmtId="0" fontId="8" fillId="0" borderId="0" xfId="0" applyNumberFormat="1" applyFont="1" applyFill="1" applyAlignment="1">
      <alignment horizontal="left" vertical="top" readingOrder="2"/>
    </xf>
    <xf numFmtId="0" fontId="2" fillId="0" borderId="0" xfId="0" applyNumberFormat="1" applyFont="1" applyFill="1" applyAlignment="1">
      <alignment horizontal="left" vertical="top" readingOrder="2"/>
    </xf>
    <xf numFmtId="188" fontId="9" fillId="0" borderId="10" xfId="53" applyNumberFormat="1" applyFont="1" applyFill="1" applyBorder="1" applyAlignment="1">
      <alignment horizontal="center" vertical="center" wrapText="1"/>
      <protection/>
    </xf>
    <xf numFmtId="0" fontId="67" fillId="0" borderId="11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9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88" fontId="14" fillId="0" borderId="0" xfId="0" applyNumberFormat="1" applyFont="1" applyFill="1" applyBorder="1" applyAlignment="1">
      <alignment horizontal="center" wrapText="1"/>
    </xf>
    <xf numFmtId="188" fontId="9" fillId="0" borderId="12" xfId="0" applyNumberFormat="1" applyFont="1" applyFill="1" applyBorder="1" applyAlignment="1">
      <alignment horizontal="center" vertical="center" wrapText="1"/>
    </xf>
    <xf numFmtId="188" fontId="15" fillId="33" borderId="13" xfId="53" applyNumberFormat="1" applyFont="1" applyFill="1" applyBorder="1" applyAlignment="1">
      <alignment horizontal="center" vertical="center" wrapText="1"/>
      <protection/>
    </xf>
    <xf numFmtId="188" fontId="12" fillId="33" borderId="14" xfId="53" applyNumberFormat="1" applyFont="1" applyFill="1" applyBorder="1" applyAlignment="1">
      <alignment horizontal="center" vertical="center" wrapText="1"/>
      <protection/>
    </xf>
    <xf numFmtId="188" fontId="12" fillId="33" borderId="15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 readingOrder="2"/>
    </xf>
    <xf numFmtId="0" fontId="70" fillId="0" borderId="0" xfId="0" applyFont="1" applyFill="1" applyAlignment="1">
      <alignment horizontal="justify" wrapText="1"/>
    </xf>
    <xf numFmtId="188" fontId="71" fillId="0" borderId="0" xfId="0" applyNumberFormat="1" applyFont="1" applyFill="1" applyBorder="1" applyAlignment="1">
      <alignment horizontal="left" vertical="center"/>
    </xf>
    <xf numFmtId="0" fontId="65" fillId="0" borderId="0" xfId="0" applyFont="1" applyFill="1" applyBorder="1" applyAlignment="1">
      <alignment wrapText="1"/>
    </xf>
    <xf numFmtId="49" fontId="72" fillId="0" borderId="0" xfId="53" applyNumberFormat="1" applyFont="1" applyFill="1" applyBorder="1" applyAlignment="1">
      <alignment horizontal="justify" vertical="center" wrapText="1"/>
      <protection/>
    </xf>
    <xf numFmtId="0" fontId="14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188" fontId="15" fillId="33" borderId="16" xfId="53" applyNumberFormat="1" applyFont="1" applyFill="1" applyBorder="1" applyAlignment="1">
      <alignment horizontal="center" vertical="center" wrapText="1"/>
      <protection/>
    </xf>
    <xf numFmtId="188" fontId="15" fillId="33" borderId="17" xfId="53" applyNumberFormat="1" applyFont="1" applyFill="1" applyBorder="1" applyAlignment="1">
      <alignment horizontal="center" vertical="center" wrapText="1"/>
      <protection/>
    </xf>
    <xf numFmtId="188" fontId="9" fillId="34" borderId="18" xfId="53" applyNumberFormat="1" applyFont="1" applyFill="1" applyBorder="1" applyAlignment="1">
      <alignment horizontal="center" vertical="center" wrapText="1"/>
      <protection/>
    </xf>
    <xf numFmtId="188" fontId="9" fillId="34" borderId="13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 wrapText="1"/>
    </xf>
    <xf numFmtId="0" fontId="5" fillId="34" borderId="0" xfId="0" applyFont="1" applyFill="1" applyBorder="1" applyAlignment="1">
      <alignment wrapText="1"/>
    </xf>
    <xf numFmtId="188" fontId="9" fillId="0" borderId="19" xfId="53" applyNumberFormat="1" applyFont="1" applyFill="1" applyBorder="1" applyAlignment="1">
      <alignment horizontal="center" vertical="center" wrapText="1"/>
      <protection/>
    </xf>
    <xf numFmtId="188" fontId="9" fillId="0" borderId="20" xfId="0" applyNumberFormat="1" applyFont="1" applyFill="1" applyBorder="1" applyAlignment="1">
      <alignment horizontal="center" vertical="center" wrapText="1"/>
    </xf>
    <xf numFmtId="188" fontId="9" fillId="0" borderId="21" xfId="53" applyNumberFormat="1" applyFont="1" applyFill="1" applyBorder="1" applyAlignment="1">
      <alignment horizontal="center" vertical="center" wrapText="1"/>
      <protection/>
    </xf>
    <xf numFmtId="188" fontId="9" fillId="34" borderId="21" xfId="53" applyNumberFormat="1" applyFont="1" applyFill="1" applyBorder="1" applyAlignment="1">
      <alignment horizontal="center" vertical="center" wrapText="1"/>
      <protection/>
    </xf>
    <xf numFmtId="188" fontId="9" fillId="34" borderId="22" xfId="53" applyNumberFormat="1" applyFont="1" applyFill="1" applyBorder="1" applyAlignment="1">
      <alignment horizontal="center" vertical="center" wrapText="1"/>
      <protection/>
    </xf>
    <xf numFmtId="188" fontId="15" fillId="33" borderId="14" xfId="53" applyNumberFormat="1" applyFont="1" applyFill="1" applyBorder="1" applyAlignment="1">
      <alignment horizontal="center" vertical="center" wrapText="1"/>
      <protection/>
    </xf>
    <xf numFmtId="49" fontId="18" fillId="35" borderId="0" xfId="0" applyNumberFormat="1" applyFont="1" applyFill="1" applyBorder="1" applyAlignment="1">
      <alignment horizontal="center" vertical="center" wrapText="1"/>
    </xf>
    <xf numFmtId="49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3" xfId="0" applyNumberFormat="1" applyFont="1" applyFill="1" applyBorder="1" applyAlignment="1">
      <alignment horizontal="center" vertical="center"/>
    </xf>
    <xf numFmtId="188" fontId="12" fillId="35" borderId="11" xfId="5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wrapText="1"/>
    </xf>
    <xf numFmtId="2" fontId="10" fillId="0" borderId="10" xfId="53" applyNumberFormat="1" applyFont="1" applyFill="1" applyBorder="1" applyAlignment="1">
      <alignment vertical="center" wrapText="1"/>
      <protection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9" fillId="35" borderId="0" xfId="0" applyFont="1" applyFill="1" applyBorder="1" applyAlignment="1">
      <alignment horizontal="center" wrapText="1"/>
    </xf>
    <xf numFmtId="188" fontId="12" fillId="0" borderId="13" xfId="0" applyNumberFormat="1" applyFont="1" applyBorder="1" applyAlignment="1">
      <alignment/>
    </xf>
    <xf numFmtId="188" fontId="11" fillId="0" borderId="13" xfId="0" applyNumberFormat="1" applyFont="1" applyBorder="1" applyAlignment="1">
      <alignment/>
    </xf>
    <xf numFmtId="188" fontId="6" fillId="0" borderId="13" xfId="0" applyNumberFormat="1" applyFont="1" applyBorder="1" applyAlignment="1">
      <alignment/>
    </xf>
    <xf numFmtId="188" fontId="6" fillId="0" borderId="13" xfId="0" applyNumberFormat="1" applyFont="1" applyFill="1" applyBorder="1" applyAlignment="1">
      <alignment/>
    </xf>
    <xf numFmtId="188" fontId="0" fillId="0" borderId="13" xfId="0" applyNumberFormat="1" applyFont="1" applyBorder="1" applyAlignment="1">
      <alignment/>
    </xf>
    <xf numFmtId="188" fontId="12" fillId="33" borderId="14" xfId="0" applyNumberFormat="1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 horizontal="justify" wrapText="1"/>
    </xf>
    <xf numFmtId="0" fontId="70" fillId="0" borderId="0" xfId="0" applyFont="1" applyFill="1" applyAlignment="1">
      <alignment/>
    </xf>
    <xf numFmtId="0" fontId="70" fillId="0" borderId="0" xfId="0" applyFont="1" applyAlignment="1">
      <alignment horizontal="left" wrapText="1"/>
    </xf>
    <xf numFmtId="0" fontId="9" fillId="0" borderId="0" xfId="0" applyFont="1" applyFill="1" applyAlignment="1">
      <alignment/>
    </xf>
    <xf numFmtId="49" fontId="16" fillId="33" borderId="25" xfId="53" applyNumberFormat="1" applyFont="1" applyFill="1" applyBorder="1" applyAlignment="1">
      <alignment horizontal="justify" vertical="center" wrapText="1"/>
      <protection/>
    </xf>
    <xf numFmtId="49" fontId="16" fillId="33" borderId="26" xfId="53" applyNumberFormat="1" applyFont="1" applyFill="1" applyBorder="1" applyAlignment="1">
      <alignment horizontal="justify" vertical="center" wrapText="1"/>
      <protection/>
    </xf>
    <xf numFmtId="49" fontId="16" fillId="33" borderId="27" xfId="53" applyNumberFormat="1" applyFont="1" applyFill="1" applyBorder="1" applyAlignment="1">
      <alignment horizontal="justify" vertical="center" wrapText="1"/>
      <protection/>
    </xf>
    <xf numFmtId="49" fontId="16" fillId="33" borderId="10" xfId="53" applyNumberFormat="1" applyFont="1" applyFill="1" applyBorder="1" applyAlignment="1">
      <alignment horizontal="justify" vertical="center" wrapText="1"/>
      <protection/>
    </xf>
    <xf numFmtId="49" fontId="16" fillId="33" borderId="23" xfId="53" applyNumberFormat="1" applyFont="1" applyFill="1" applyBorder="1" applyAlignment="1">
      <alignment horizontal="justify" vertical="center" wrapText="1"/>
      <protection/>
    </xf>
    <xf numFmtId="49" fontId="16" fillId="33" borderId="24" xfId="53" applyNumberFormat="1" applyFont="1" applyFill="1" applyBorder="1" applyAlignment="1">
      <alignment horizontal="justify" vertical="center" wrapText="1"/>
      <protection/>
    </xf>
    <xf numFmtId="2" fontId="10" fillId="0" borderId="10" xfId="53" applyNumberFormat="1" applyFont="1" applyFill="1" applyBorder="1" applyAlignment="1">
      <alignment horizontal="left" vertical="center" wrapText="1"/>
      <protection/>
    </xf>
    <xf numFmtId="2" fontId="10" fillId="0" borderId="23" xfId="53" applyNumberFormat="1" applyFont="1" applyFill="1" applyBorder="1" applyAlignment="1">
      <alignment horizontal="left" vertical="center" wrapText="1"/>
      <protection/>
    </xf>
    <xf numFmtId="2" fontId="10" fillId="0" borderId="24" xfId="53" applyNumberFormat="1" applyFont="1" applyFill="1" applyBorder="1" applyAlignment="1">
      <alignment horizontal="left" vertical="center" wrapText="1"/>
      <protection/>
    </xf>
    <xf numFmtId="0" fontId="15" fillId="36" borderId="23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justify" wrapText="1"/>
    </xf>
    <xf numFmtId="2" fontId="10" fillId="0" borderId="12" xfId="53" applyNumberFormat="1" applyFont="1" applyFill="1" applyBorder="1" applyAlignment="1">
      <alignment horizontal="left" vertical="justify" wrapText="1"/>
      <protection/>
    </xf>
    <xf numFmtId="2" fontId="10" fillId="0" borderId="28" xfId="53" applyNumberFormat="1" applyFont="1" applyFill="1" applyBorder="1" applyAlignment="1">
      <alignment horizontal="left" vertical="justify" wrapText="1"/>
      <protection/>
    </xf>
    <xf numFmtId="2" fontId="10" fillId="0" borderId="29" xfId="53" applyNumberFormat="1" applyFont="1" applyFill="1" applyBorder="1" applyAlignment="1">
      <alignment horizontal="left" vertical="justify" wrapText="1"/>
      <protection/>
    </xf>
    <xf numFmtId="49" fontId="12" fillId="33" borderId="25" xfId="53" applyNumberFormat="1" applyFont="1" applyFill="1" applyBorder="1" applyAlignment="1">
      <alignment horizontal="justify" vertical="center" wrapText="1"/>
      <protection/>
    </xf>
    <xf numFmtId="49" fontId="12" fillId="33" borderId="26" xfId="53" applyNumberFormat="1" applyFont="1" applyFill="1" applyBorder="1" applyAlignment="1">
      <alignment horizontal="justify" vertical="center" wrapText="1"/>
      <protection/>
    </xf>
    <xf numFmtId="49" fontId="12" fillId="33" borderId="27" xfId="53" applyNumberFormat="1" applyFont="1" applyFill="1" applyBorder="1" applyAlignment="1">
      <alignment horizontal="justify" vertical="center" wrapText="1"/>
      <protection/>
    </xf>
    <xf numFmtId="2" fontId="10" fillId="0" borderId="19" xfId="53" applyNumberFormat="1" applyFont="1" applyFill="1" applyBorder="1" applyAlignment="1">
      <alignment horizontal="justify" vertical="center" wrapText="1"/>
      <protection/>
    </xf>
    <xf numFmtId="2" fontId="10" fillId="0" borderId="11" xfId="53" applyNumberFormat="1" applyFont="1" applyFill="1" applyBorder="1" applyAlignment="1">
      <alignment horizontal="justify" vertical="center" wrapText="1"/>
      <protection/>
    </xf>
    <xf numFmtId="2" fontId="10" fillId="0" borderId="30" xfId="53" applyNumberFormat="1" applyFont="1" applyFill="1" applyBorder="1" applyAlignment="1">
      <alignment horizontal="justify" vertical="center" wrapText="1"/>
      <protection/>
    </xf>
    <xf numFmtId="49" fontId="10" fillId="34" borderId="22" xfId="53" applyNumberFormat="1" applyFont="1" applyFill="1" applyBorder="1" applyAlignment="1">
      <alignment horizontal="justify" vertical="justify" wrapText="1"/>
      <protection/>
    </xf>
    <xf numFmtId="49" fontId="10" fillId="34" borderId="31" xfId="53" applyNumberFormat="1" applyFont="1" applyFill="1" applyBorder="1" applyAlignment="1">
      <alignment horizontal="justify" vertical="justify" wrapText="1"/>
      <protection/>
    </xf>
    <xf numFmtId="49" fontId="10" fillId="34" borderId="13" xfId="53" applyNumberFormat="1" applyFont="1" applyFill="1" applyBorder="1" applyAlignment="1">
      <alignment horizontal="justify" vertical="justify" wrapText="1"/>
      <protection/>
    </xf>
    <xf numFmtId="49" fontId="10" fillId="34" borderId="32" xfId="53" applyNumberFormat="1" applyFont="1" applyFill="1" applyBorder="1" applyAlignment="1">
      <alignment horizontal="justify" vertical="justify" wrapText="1"/>
      <protection/>
    </xf>
    <xf numFmtId="49" fontId="16" fillId="33" borderId="33" xfId="53" applyNumberFormat="1" applyFont="1" applyFill="1" applyBorder="1" applyAlignment="1">
      <alignment horizontal="justify" vertical="center" wrapText="1"/>
      <protection/>
    </xf>
    <xf numFmtId="49" fontId="16" fillId="33" borderId="34" xfId="53" applyNumberFormat="1" applyFont="1" applyFill="1" applyBorder="1" applyAlignment="1">
      <alignment horizontal="justify" vertical="center" wrapText="1"/>
      <protection/>
    </xf>
    <xf numFmtId="49" fontId="16" fillId="33" borderId="35" xfId="53" applyNumberFormat="1" applyFont="1" applyFill="1" applyBorder="1" applyAlignment="1">
      <alignment horizontal="justify" vertical="center" wrapText="1"/>
      <protection/>
    </xf>
    <xf numFmtId="49" fontId="16" fillId="33" borderId="36" xfId="53" applyNumberFormat="1" applyFont="1" applyFill="1" applyBorder="1" applyAlignment="1">
      <alignment horizontal="justify" vertical="center" wrapText="1"/>
      <protection/>
    </xf>
    <xf numFmtId="0" fontId="12" fillId="0" borderId="10" xfId="0" applyFont="1" applyBorder="1" applyAlignment="1">
      <alignment horizontal="justify" vertical="top" wrapText="1"/>
    </xf>
    <xf numFmtId="0" fontId="12" fillId="0" borderId="23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49" fontId="15" fillId="33" borderId="13" xfId="53" applyNumberFormat="1" applyFont="1" applyFill="1" applyBorder="1" applyAlignment="1">
      <alignment horizontal="justify" vertical="center" wrapText="1"/>
      <protection/>
    </xf>
    <xf numFmtId="49" fontId="15" fillId="33" borderId="32" xfId="53" applyNumberFormat="1" applyFont="1" applyFill="1" applyBorder="1" applyAlignment="1">
      <alignment horizontal="justify" vertical="center" wrapText="1"/>
      <protection/>
    </xf>
    <xf numFmtId="49" fontId="10" fillId="34" borderId="13" xfId="53" applyNumberFormat="1" applyFont="1" applyFill="1" applyBorder="1" applyAlignment="1">
      <alignment horizontal="justify" vertical="center" wrapText="1"/>
      <protection/>
    </xf>
    <xf numFmtId="49" fontId="10" fillId="34" borderId="32" xfId="53" applyNumberFormat="1" applyFont="1" applyFill="1" applyBorder="1" applyAlignment="1">
      <alignment horizontal="justify" vertical="center" wrapText="1"/>
      <protection/>
    </xf>
    <xf numFmtId="0" fontId="22" fillId="0" borderId="13" xfId="0" applyFont="1" applyBorder="1" applyAlignment="1">
      <alignment horizontal="justify" vertical="top" wrapText="1"/>
    </xf>
    <xf numFmtId="0" fontId="0" fillId="0" borderId="13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3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21" fillId="0" borderId="13" xfId="0" applyFont="1" applyBorder="1" applyAlignment="1">
      <alignment horizontal="center" wrapText="1"/>
    </xf>
    <xf numFmtId="0" fontId="12" fillId="33" borderId="25" xfId="0" applyFont="1" applyFill="1" applyBorder="1" applyAlignment="1">
      <alignment horizontal="justify" vertical="center" wrapText="1"/>
    </xf>
    <xf numFmtId="0" fontId="12" fillId="33" borderId="26" xfId="0" applyFont="1" applyFill="1" applyBorder="1" applyAlignment="1">
      <alignment horizontal="justify" vertical="center" wrapText="1"/>
    </xf>
    <xf numFmtId="0" fontId="12" fillId="33" borderId="27" xfId="0" applyFont="1" applyFill="1" applyBorder="1" applyAlignment="1">
      <alignment horizontal="justify" vertical="center" wrapText="1"/>
    </xf>
    <xf numFmtId="0" fontId="10" fillId="34" borderId="28" xfId="0" applyFont="1" applyFill="1" applyBorder="1" applyAlignment="1">
      <alignment horizontal="justify" wrapText="1"/>
    </xf>
    <xf numFmtId="0" fontId="70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2" fillId="0" borderId="10" xfId="0" applyFont="1" applyBorder="1" applyAlignment="1">
      <alignment horizontal="justify" wrapText="1"/>
    </xf>
    <xf numFmtId="0" fontId="22" fillId="0" borderId="23" xfId="0" applyFont="1" applyBorder="1" applyAlignment="1">
      <alignment horizontal="justify" wrapText="1"/>
    </xf>
    <xf numFmtId="0" fontId="22" fillId="0" borderId="24" xfId="0" applyFont="1" applyBorder="1" applyAlignment="1">
      <alignment horizontal="justify" wrapText="1"/>
    </xf>
    <xf numFmtId="0" fontId="12" fillId="0" borderId="1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0" fontId="22" fillId="0" borderId="23" xfId="0" applyFont="1" applyBorder="1" applyAlignment="1">
      <alignment horizontal="justify" vertical="top" wrapText="1"/>
    </xf>
    <xf numFmtId="0" fontId="22" fillId="0" borderId="24" xfId="0" applyFont="1" applyBorder="1" applyAlignment="1">
      <alignment horizontal="justify" vertical="top" wrapText="1"/>
    </xf>
    <xf numFmtId="0" fontId="17" fillId="0" borderId="0" xfId="0" applyFont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12" fillId="0" borderId="10" xfId="0" applyFont="1" applyBorder="1" applyAlignment="1">
      <alignment horizontal="justify" wrapText="1"/>
    </xf>
    <xf numFmtId="0" fontId="12" fillId="0" borderId="23" xfId="0" applyFont="1" applyBorder="1" applyAlignment="1">
      <alignment horizontal="justify" wrapText="1"/>
    </xf>
    <xf numFmtId="0" fontId="12" fillId="0" borderId="24" xfId="0" applyFont="1" applyBorder="1" applyAlignment="1">
      <alignment horizontal="justify" wrapText="1"/>
    </xf>
    <xf numFmtId="0" fontId="9" fillId="0" borderId="0" xfId="0" applyFont="1" applyFill="1" applyAlignment="1">
      <alignment horizontal="left" wrapText="1"/>
    </xf>
    <xf numFmtId="49" fontId="15" fillId="33" borderId="10" xfId="53" applyNumberFormat="1" applyFont="1" applyFill="1" applyBorder="1" applyAlignment="1">
      <alignment horizontal="justify" vertical="center" wrapText="1"/>
      <protection/>
    </xf>
    <xf numFmtId="49" fontId="15" fillId="33" borderId="23" xfId="53" applyNumberFormat="1" applyFont="1" applyFill="1" applyBorder="1" applyAlignment="1">
      <alignment horizontal="justify" vertical="center" wrapText="1"/>
      <protection/>
    </xf>
    <xf numFmtId="49" fontId="15" fillId="33" borderId="33" xfId="53" applyNumberFormat="1" applyFont="1" applyFill="1" applyBorder="1" applyAlignment="1">
      <alignment horizontal="justify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343775" y="8810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2" name="AutoShape 5"/>
        <xdr:cNvSpPr>
          <a:spLocks/>
        </xdr:cNvSpPr>
      </xdr:nvSpPr>
      <xdr:spPr>
        <a:xfrm>
          <a:off x="3448050" y="2243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448050" y="2243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3448050" y="2243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3448050" y="2243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3448050" y="2243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3448050" y="2243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3448050" y="2243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3448050" y="2243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3448050" y="2243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3448050" y="2243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3448050" y="2243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3448050" y="2243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3448050" y="2243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3448050" y="2243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3448050" y="2243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3448050" y="2468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3448050" y="2468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3448050" y="2468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3448050" y="2468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3448050" y="2468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3448050" y="2468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3448050" y="2468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3448050" y="2468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3448050" y="2468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3448050" y="2468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3448050" y="2468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3448050" y="2468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3448050" y="2468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30" name="AutoShape 64"/>
        <xdr:cNvSpPr>
          <a:spLocks/>
        </xdr:cNvSpPr>
      </xdr:nvSpPr>
      <xdr:spPr>
        <a:xfrm>
          <a:off x="3448050" y="2468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82</xdr:row>
      <xdr:rowOff>0</xdr:rowOff>
    </xdr:from>
    <xdr:to>
      <xdr:col>5</xdr:col>
      <xdr:colOff>9525</xdr:colOff>
      <xdr:row>82</xdr:row>
      <xdr:rowOff>0</xdr:rowOff>
    </xdr:to>
    <xdr:sp>
      <xdr:nvSpPr>
        <xdr:cNvPr id="31" name="AutoShape 65"/>
        <xdr:cNvSpPr>
          <a:spLocks/>
        </xdr:cNvSpPr>
      </xdr:nvSpPr>
      <xdr:spPr>
        <a:xfrm>
          <a:off x="3448050" y="2468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72;&#1074;&#1086;&#1095;&#1085;&#1072;&#1103;%20&#1080;&#1085;&#1092;&#1086;&#1088;&#1084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 зап  "/>
    </sheetNames>
    <sheetDataSet>
      <sheetData sheetId="0">
        <row r="34">
          <cell r="H34">
            <v>65.2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60">
      <selection activeCell="O81" sqref="O81"/>
    </sheetView>
  </sheetViews>
  <sheetFormatPr defaultColWidth="8.8515625" defaultRowHeight="12.75"/>
  <cols>
    <col min="1" max="1" width="9.8515625" style="2" customWidth="1"/>
    <col min="2" max="2" width="9.140625" style="2" customWidth="1"/>
    <col min="3" max="3" width="9.7109375" style="2" customWidth="1"/>
    <col min="4" max="4" width="9.421875" style="3" customWidth="1"/>
    <col min="5" max="5" width="13.57421875" style="3" customWidth="1"/>
    <col min="6" max="6" width="9.57421875" style="3" customWidth="1"/>
    <col min="7" max="7" width="6.28125" style="3" customWidth="1"/>
    <col min="8" max="8" width="3.710937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.75">
      <c r="A1" s="90" t="s">
        <v>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6.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41.25" customHeight="1">
      <c r="A3" s="91" t="s">
        <v>55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25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6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s="29" customFormat="1" ht="52.5" customHeight="1">
      <c r="A6" s="92" t="s">
        <v>75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16"/>
    </row>
    <row r="7" spans="1:14" s="5" customFormat="1" ht="15" customHeight="1">
      <c r="A7" s="30" t="s">
        <v>1</v>
      </c>
      <c r="B7" s="30"/>
      <c r="C7" s="30"/>
      <c r="D7" s="4"/>
      <c r="E7" s="4"/>
      <c r="F7" s="4"/>
      <c r="G7" s="4"/>
      <c r="H7" s="4"/>
      <c r="I7" s="4"/>
      <c r="J7" s="4"/>
      <c r="K7" s="4"/>
      <c r="L7" s="4"/>
      <c r="M7" s="4"/>
      <c r="N7" s="17"/>
    </row>
    <row r="8" spans="1:14" s="5" customFormat="1" ht="15" customHeight="1">
      <c r="A8" s="61" t="s">
        <v>32</v>
      </c>
      <c r="B8" s="61" t="s">
        <v>37</v>
      </c>
      <c r="C8" s="61" t="s">
        <v>53</v>
      </c>
      <c r="D8" s="62"/>
      <c r="E8" s="62"/>
      <c r="F8" s="62"/>
      <c r="G8" s="62"/>
      <c r="H8" s="62"/>
      <c r="I8" s="62"/>
      <c r="J8" s="62"/>
      <c r="K8" s="62"/>
      <c r="L8" s="62"/>
      <c r="M8" s="40" t="s">
        <v>1</v>
      </c>
      <c r="N8" s="17"/>
    </row>
    <row r="9" spans="1:14" s="14" customFormat="1" ht="16.5" customHeight="1">
      <c r="A9" s="53">
        <v>130</v>
      </c>
      <c r="B9" s="31">
        <v>0</v>
      </c>
      <c r="C9" s="31">
        <v>0</v>
      </c>
      <c r="D9" s="93" t="s">
        <v>76</v>
      </c>
      <c r="E9" s="94"/>
      <c r="F9" s="94"/>
      <c r="G9" s="94"/>
      <c r="H9" s="94"/>
      <c r="I9" s="94"/>
      <c r="J9" s="94"/>
      <c r="K9" s="94"/>
      <c r="L9" s="94"/>
      <c r="M9" s="95"/>
      <c r="N9" s="17"/>
    </row>
    <row r="10" spans="1:14" s="14" customFormat="1" ht="30" customHeight="1">
      <c r="A10" s="53">
        <v>-0.3</v>
      </c>
      <c r="B10" s="31">
        <v>0</v>
      </c>
      <c r="C10" s="31">
        <v>0</v>
      </c>
      <c r="D10" s="93" t="s">
        <v>77</v>
      </c>
      <c r="E10" s="94"/>
      <c r="F10" s="94"/>
      <c r="G10" s="94"/>
      <c r="H10" s="94"/>
      <c r="I10" s="94"/>
      <c r="J10" s="94"/>
      <c r="K10" s="94"/>
      <c r="L10" s="94"/>
      <c r="M10" s="95"/>
      <c r="N10" s="17"/>
    </row>
    <row r="11" spans="1:14" s="14" customFormat="1" ht="60.75" customHeight="1">
      <c r="A11" s="53">
        <v>15.3</v>
      </c>
      <c r="B11" s="31">
        <v>0</v>
      </c>
      <c r="C11" s="31">
        <v>0</v>
      </c>
      <c r="D11" s="93" t="s">
        <v>78</v>
      </c>
      <c r="E11" s="94"/>
      <c r="F11" s="94"/>
      <c r="G11" s="94"/>
      <c r="H11" s="94"/>
      <c r="I11" s="94"/>
      <c r="J11" s="94"/>
      <c r="K11" s="94"/>
      <c r="L11" s="94"/>
      <c r="M11" s="95"/>
      <c r="N11" s="17"/>
    </row>
    <row r="12" spans="1:14" s="14" customFormat="1" ht="16.5" customHeight="1" thickBot="1">
      <c r="A12" s="53">
        <v>1.5</v>
      </c>
      <c r="B12" s="31">
        <v>0</v>
      </c>
      <c r="C12" s="31">
        <v>0</v>
      </c>
      <c r="D12" s="93" t="s">
        <v>59</v>
      </c>
      <c r="E12" s="94"/>
      <c r="F12" s="94"/>
      <c r="G12" s="94"/>
      <c r="H12" s="94"/>
      <c r="I12" s="94"/>
      <c r="J12" s="94"/>
      <c r="K12" s="94"/>
      <c r="L12" s="94"/>
      <c r="M12" s="95"/>
      <c r="N12" s="17"/>
    </row>
    <row r="13" spans="1:14" s="14" customFormat="1" ht="17.25" customHeight="1" thickBot="1">
      <c r="A13" s="57">
        <f>SUM(A9:A12)</f>
        <v>146.5</v>
      </c>
      <c r="B13" s="57">
        <f>SUM(B9:B12)</f>
        <v>0</v>
      </c>
      <c r="C13" s="57">
        <f>SUM(C9:C12)</f>
        <v>0</v>
      </c>
      <c r="D13" s="80" t="s">
        <v>2</v>
      </c>
      <c r="E13" s="81"/>
      <c r="F13" s="81"/>
      <c r="G13" s="81"/>
      <c r="H13" s="81"/>
      <c r="I13" s="81"/>
      <c r="J13" s="81"/>
      <c r="K13" s="81"/>
      <c r="L13" s="81"/>
      <c r="M13" s="82"/>
      <c r="N13" s="17"/>
    </row>
    <row r="14" spans="1:14" s="9" customFormat="1" ht="78" customHeight="1">
      <c r="A14" s="54">
        <v>65.2</v>
      </c>
      <c r="B14" s="52">
        <v>0</v>
      </c>
      <c r="C14" s="52">
        <v>0</v>
      </c>
      <c r="D14" s="99" t="s">
        <v>94</v>
      </c>
      <c r="E14" s="100"/>
      <c r="F14" s="100"/>
      <c r="G14" s="100"/>
      <c r="H14" s="100"/>
      <c r="I14" s="100"/>
      <c r="J14" s="100"/>
      <c r="K14" s="100"/>
      <c r="L14" s="100"/>
      <c r="M14" s="101"/>
      <c r="N14" s="35">
        <v>691</v>
      </c>
    </row>
    <row r="15" spans="1:14" s="9" customFormat="1" ht="65.25" customHeight="1" thickBot="1">
      <c r="A15" s="54">
        <v>65.2</v>
      </c>
      <c r="B15" s="52">
        <v>0</v>
      </c>
      <c r="C15" s="52">
        <v>0</v>
      </c>
      <c r="D15" s="99" t="s">
        <v>95</v>
      </c>
      <c r="E15" s="100"/>
      <c r="F15" s="100"/>
      <c r="G15" s="100"/>
      <c r="H15" s="100"/>
      <c r="I15" s="100"/>
      <c r="J15" s="100"/>
      <c r="K15" s="100"/>
      <c r="L15" s="100"/>
      <c r="M15" s="101"/>
      <c r="N15" s="35">
        <v>725</v>
      </c>
    </row>
    <row r="16" spans="1:14" s="9" customFormat="1" ht="31.5" customHeight="1" thickBot="1">
      <c r="A16" s="57">
        <f>SUM(A14:A15)</f>
        <v>130.4</v>
      </c>
      <c r="B16" s="57">
        <f>SUM(B14:B15)</f>
        <v>0</v>
      </c>
      <c r="C16" s="57">
        <f>SUM(C14:C15)</f>
        <v>0</v>
      </c>
      <c r="D16" s="80" t="s">
        <v>12</v>
      </c>
      <c r="E16" s="81"/>
      <c r="F16" s="81"/>
      <c r="G16" s="81"/>
      <c r="H16" s="81"/>
      <c r="I16" s="81"/>
      <c r="J16" s="81"/>
      <c r="K16" s="81"/>
      <c r="L16" s="81"/>
      <c r="M16" s="82"/>
      <c r="N16" s="17"/>
    </row>
    <row r="17" spans="1:14" s="9" customFormat="1" ht="31.5" customHeight="1" hidden="1">
      <c r="A17" s="55">
        <v>0</v>
      </c>
      <c r="B17" s="56">
        <v>0</v>
      </c>
      <c r="C17" s="56">
        <v>0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3"/>
      <c r="N17" s="17"/>
    </row>
    <row r="18" spans="1:14" s="9" customFormat="1" ht="21" customHeight="1" hidden="1">
      <c r="A18" s="48"/>
      <c r="B18" s="49"/>
      <c r="C18" s="49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7"/>
    </row>
    <row r="19" spans="1:14" s="9" customFormat="1" ht="21.75" customHeight="1" hidden="1">
      <c r="A19" s="46">
        <f>SUM(A17:A18)</f>
        <v>0</v>
      </c>
      <c r="B19" s="47">
        <f>SUM(B17:B18)</f>
        <v>0</v>
      </c>
      <c r="C19" s="47">
        <f>SUM(C17:C18)</f>
        <v>0</v>
      </c>
      <c r="D19" s="83" t="s">
        <v>31</v>
      </c>
      <c r="E19" s="84"/>
      <c r="F19" s="84"/>
      <c r="G19" s="84"/>
      <c r="H19" s="84"/>
      <c r="I19" s="84"/>
      <c r="J19" s="84"/>
      <c r="K19" s="84"/>
      <c r="L19" s="84"/>
      <c r="M19" s="106"/>
      <c r="N19" s="17"/>
    </row>
    <row r="20" spans="1:14" s="6" customFormat="1" ht="41.25" customHeight="1" hidden="1">
      <c r="A20" s="48"/>
      <c r="B20" s="49"/>
      <c r="C20" s="49"/>
      <c r="D20" s="124"/>
      <c r="E20" s="124"/>
      <c r="F20" s="124"/>
      <c r="G20" s="124"/>
      <c r="H20" s="124"/>
      <c r="I20" s="124"/>
      <c r="J20" s="124"/>
      <c r="K20" s="124"/>
      <c r="L20" s="124"/>
      <c r="M20" s="125"/>
      <c r="N20" s="17"/>
    </row>
    <row r="21" spans="1:14" s="6" customFormat="1" ht="43.5" customHeight="1" hidden="1" thickBot="1">
      <c r="A21" s="46">
        <f>A20</f>
        <v>0</v>
      </c>
      <c r="B21" s="47">
        <f>B20</f>
        <v>0</v>
      </c>
      <c r="C21" s="47">
        <f>C20</f>
        <v>0</v>
      </c>
      <c r="D21" s="107" t="s">
        <v>30</v>
      </c>
      <c r="E21" s="108"/>
      <c r="F21" s="108"/>
      <c r="G21" s="108"/>
      <c r="H21" s="108"/>
      <c r="I21" s="108"/>
      <c r="J21" s="108"/>
      <c r="K21" s="108"/>
      <c r="L21" s="108"/>
      <c r="M21" s="109"/>
      <c r="N21" s="17"/>
    </row>
    <row r="22" spans="1:14" s="9" customFormat="1" ht="19.5" customHeight="1" thickBot="1">
      <c r="A22" s="33">
        <f>A13+A16+A19</f>
        <v>276.9</v>
      </c>
      <c r="B22" s="34">
        <f>B13+B16+B19</f>
        <v>0</v>
      </c>
      <c r="C22" s="34">
        <f>C13+C16+C19</f>
        <v>0</v>
      </c>
      <c r="D22" s="96" t="s">
        <v>13</v>
      </c>
      <c r="E22" s="97"/>
      <c r="F22" s="97"/>
      <c r="G22" s="97"/>
      <c r="H22" s="97"/>
      <c r="I22" s="97"/>
      <c r="J22" s="97"/>
      <c r="K22" s="97"/>
      <c r="L22" s="97"/>
      <c r="M22" s="98"/>
      <c r="N22" s="17"/>
    </row>
    <row r="23" spans="1:13" s="6" customFormat="1" ht="13.5" customHeight="1">
      <c r="A23" s="37"/>
      <c r="B23" s="37"/>
      <c r="C23" s="37"/>
      <c r="D23" s="38"/>
      <c r="E23" s="39"/>
      <c r="F23" s="39"/>
      <c r="G23" s="39"/>
      <c r="H23" s="39"/>
      <c r="I23" s="39"/>
      <c r="J23" s="39"/>
      <c r="K23" s="39"/>
      <c r="L23" s="39"/>
      <c r="M23" s="39"/>
    </row>
    <row r="24" spans="1:13" s="6" customFormat="1" ht="16.5" customHeight="1">
      <c r="A24" s="37"/>
      <c r="B24" s="37"/>
      <c r="C24" s="37"/>
      <c r="D24" s="38"/>
      <c r="E24" s="39"/>
      <c r="F24" s="39"/>
      <c r="G24" s="39"/>
      <c r="H24" s="39"/>
      <c r="I24" s="39"/>
      <c r="J24" s="39"/>
      <c r="K24" s="39"/>
      <c r="L24" s="39"/>
      <c r="M24" s="39"/>
    </row>
    <row r="25" spans="1:13" s="8" customFormat="1" ht="21" customHeight="1">
      <c r="A25" s="128" t="s">
        <v>28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4" s="4" customFormat="1" ht="30.75" customHeight="1">
      <c r="A26" s="61" t="s">
        <v>32</v>
      </c>
      <c r="B26" s="61" t="s">
        <v>37</v>
      </c>
      <c r="C26" s="61" t="s">
        <v>53</v>
      </c>
      <c r="D26" s="58" t="s">
        <v>40</v>
      </c>
      <c r="E26" s="58" t="s">
        <v>38</v>
      </c>
      <c r="F26" s="58" t="s">
        <v>39</v>
      </c>
      <c r="G26" s="19"/>
      <c r="H26" s="19"/>
      <c r="I26" s="19"/>
      <c r="J26" s="19"/>
      <c r="K26" s="19"/>
      <c r="L26" s="19"/>
      <c r="M26" s="40" t="s">
        <v>1</v>
      </c>
      <c r="N26" s="15"/>
    </row>
    <row r="27" spans="1:14" s="4" customFormat="1" ht="19.5" customHeight="1">
      <c r="A27" s="89" t="s">
        <v>35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5"/>
    </row>
    <row r="28" spans="1:14" s="6" customFormat="1" ht="59.25" customHeight="1">
      <c r="A28" s="45">
        <v>-6.8</v>
      </c>
      <c r="B28" s="18">
        <v>0</v>
      </c>
      <c r="C28" s="18">
        <v>0</v>
      </c>
      <c r="D28" s="59" t="s">
        <v>45</v>
      </c>
      <c r="E28" s="60" t="s">
        <v>79</v>
      </c>
      <c r="F28" s="60" t="s">
        <v>41</v>
      </c>
      <c r="G28" s="86" t="s">
        <v>106</v>
      </c>
      <c r="H28" s="87"/>
      <c r="I28" s="87"/>
      <c r="J28" s="87"/>
      <c r="K28" s="87"/>
      <c r="L28" s="87"/>
      <c r="M28" s="88"/>
      <c r="N28" s="28"/>
    </row>
    <row r="29" spans="1:13" s="4" customFormat="1" ht="26.25" customHeight="1">
      <c r="A29" s="32">
        <f>SUM(A28:A28)</f>
        <v>-6.8</v>
      </c>
      <c r="B29" s="32">
        <f>SUM(B28:B28)</f>
        <v>0</v>
      </c>
      <c r="C29" s="32">
        <f>SUM(C28:C28)</f>
        <v>0</v>
      </c>
      <c r="D29" s="83" t="s">
        <v>35</v>
      </c>
      <c r="E29" s="84"/>
      <c r="F29" s="84"/>
      <c r="G29" s="84"/>
      <c r="H29" s="84"/>
      <c r="I29" s="84"/>
      <c r="J29" s="84"/>
      <c r="K29" s="84"/>
      <c r="L29" s="84"/>
      <c r="M29" s="85"/>
    </row>
    <row r="30" spans="1:13" s="4" customFormat="1" ht="18" customHeight="1" hidden="1">
      <c r="A30" s="89" t="s">
        <v>33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s="51" customFormat="1" ht="37.5" customHeight="1" hidden="1">
      <c r="A31" s="45"/>
      <c r="B31" s="18">
        <v>0</v>
      </c>
      <c r="C31" s="18">
        <v>0</v>
      </c>
      <c r="D31" s="63"/>
      <c r="E31" s="64"/>
      <c r="F31" s="64"/>
      <c r="G31" s="65"/>
      <c r="H31" s="65"/>
      <c r="I31" s="65"/>
      <c r="J31" s="65"/>
      <c r="K31" s="65"/>
      <c r="L31" s="65"/>
      <c r="M31" s="66"/>
    </row>
    <row r="32" spans="1:13" s="51" customFormat="1" ht="51" customHeight="1" hidden="1">
      <c r="A32" s="45"/>
      <c r="B32" s="18">
        <v>0</v>
      </c>
      <c r="C32" s="18">
        <v>0</v>
      </c>
      <c r="D32" s="63"/>
      <c r="E32" s="64"/>
      <c r="F32" s="64"/>
      <c r="G32" s="65"/>
      <c r="H32" s="65"/>
      <c r="I32" s="65"/>
      <c r="J32" s="65"/>
      <c r="K32" s="65"/>
      <c r="L32" s="65"/>
      <c r="M32" s="66"/>
    </row>
    <row r="33" spans="1:13" s="4" customFormat="1" ht="29.25" customHeight="1" hidden="1">
      <c r="A33" s="32">
        <f>SUM(A31:A32)</f>
        <v>0</v>
      </c>
      <c r="B33" s="32">
        <f>SUM(B31:B32)</f>
        <v>0</v>
      </c>
      <c r="C33" s="32">
        <f>SUM(C31:C32)</f>
        <v>0</v>
      </c>
      <c r="D33" s="83" t="s">
        <v>34</v>
      </c>
      <c r="E33" s="84"/>
      <c r="F33" s="84"/>
      <c r="G33" s="84"/>
      <c r="H33" s="84"/>
      <c r="I33" s="84"/>
      <c r="J33" s="84"/>
      <c r="K33" s="84"/>
      <c r="L33" s="84"/>
      <c r="M33" s="85"/>
    </row>
    <row r="34" spans="1:13" s="4" customFormat="1" ht="18" customHeight="1" hidden="1">
      <c r="A34" s="89" t="s">
        <v>56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4" s="4" customFormat="1" ht="66.75" customHeight="1" hidden="1">
      <c r="A35" s="45">
        <v>0</v>
      </c>
      <c r="B35" s="18">
        <v>0</v>
      </c>
      <c r="C35" s="18">
        <v>0</v>
      </c>
      <c r="D35" s="59" t="s">
        <v>45</v>
      </c>
      <c r="E35" s="60" t="s">
        <v>79</v>
      </c>
      <c r="F35" s="60" t="s">
        <v>80</v>
      </c>
      <c r="G35" s="86" t="s">
        <v>81</v>
      </c>
      <c r="H35" s="87"/>
      <c r="I35" s="87"/>
      <c r="J35" s="87"/>
      <c r="K35" s="87"/>
      <c r="L35" s="87"/>
      <c r="M35" s="88"/>
      <c r="N35" s="50"/>
    </row>
    <row r="36" spans="1:13" s="4" customFormat="1" ht="38.25" customHeight="1" hidden="1">
      <c r="A36" s="45">
        <v>0</v>
      </c>
      <c r="B36" s="18">
        <v>0</v>
      </c>
      <c r="C36" s="18">
        <v>0</v>
      </c>
      <c r="D36" s="59" t="s">
        <v>48</v>
      </c>
      <c r="E36" s="60" t="s">
        <v>82</v>
      </c>
      <c r="F36" s="60" t="s">
        <v>83</v>
      </c>
      <c r="G36" s="86" t="s">
        <v>84</v>
      </c>
      <c r="H36" s="87"/>
      <c r="I36" s="87"/>
      <c r="J36" s="87"/>
      <c r="K36" s="87"/>
      <c r="L36" s="87"/>
      <c r="M36" s="88"/>
    </row>
    <row r="37" spans="1:13" s="4" customFormat="1" ht="36.75" customHeight="1" hidden="1">
      <c r="A37" s="45">
        <v>0</v>
      </c>
      <c r="B37" s="18">
        <v>0</v>
      </c>
      <c r="C37" s="18">
        <v>0</v>
      </c>
      <c r="D37" s="59" t="s">
        <v>46</v>
      </c>
      <c r="E37" s="60" t="s">
        <v>52</v>
      </c>
      <c r="F37" s="60" t="s">
        <v>41</v>
      </c>
      <c r="G37" s="86" t="s">
        <v>67</v>
      </c>
      <c r="H37" s="87"/>
      <c r="I37" s="87"/>
      <c r="J37" s="87"/>
      <c r="K37" s="87"/>
      <c r="L37" s="87"/>
      <c r="M37" s="88"/>
    </row>
    <row r="38" spans="1:13" s="4" customFormat="1" ht="42.75" customHeight="1" hidden="1">
      <c r="A38" s="45"/>
      <c r="B38" s="18">
        <v>0</v>
      </c>
      <c r="C38" s="18">
        <v>0</v>
      </c>
      <c r="D38" s="59" t="s">
        <v>57</v>
      </c>
      <c r="E38" s="60" t="s">
        <v>68</v>
      </c>
      <c r="F38" s="60" t="s">
        <v>41</v>
      </c>
      <c r="G38" s="86" t="s">
        <v>69</v>
      </c>
      <c r="H38" s="87"/>
      <c r="I38" s="87"/>
      <c r="J38" s="87"/>
      <c r="K38" s="87"/>
      <c r="L38" s="87"/>
      <c r="M38" s="88"/>
    </row>
    <row r="39" spans="1:13" s="4" customFormat="1" ht="42.75" customHeight="1" hidden="1">
      <c r="A39" s="45"/>
      <c r="B39" s="18">
        <v>0</v>
      </c>
      <c r="C39" s="18">
        <v>0</v>
      </c>
      <c r="D39" s="59" t="s">
        <v>57</v>
      </c>
      <c r="E39" s="60" t="s">
        <v>73</v>
      </c>
      <c r="F39" s="60" t="s">
        <v>41</v>
      </c>
      <c r="G39" s="86" t="s">
        <v>74</v>
      </c>
      <c r="H39" s="87"/>
      <c r="I39" s="87"/>
      <c r="J39" s="87"/>
      <c r="K39" s="87"/>
      <c r="L39" s="87"/>
      <c r="M39" s="88"/>
    </row>
    <row r="40" spans="1:13" s="4" customFormat="1" ht="39" customHeight="1" hidden="1">
      <c r="A40" s="45"/>
      <c r="B40" s="18">
        <v>0</v>
      </c>
      <c r="C40" s="18">
        <v>0</v>
      </c>
      <c r="D40" s="59" t="s">
        <v>43</v>
      </c>
      <c r="E40" s="60" t="s">
        <v>50</v>
      </c>
      <c r="F40" s="60" t="s">
        <v>41</v>
      </c>
      <c r="G40" s="86" t="s">
        <v>64</v>
      </c>
      <c r="H40" s="87"/>
      <c r="I40" s="87"/>
      <c r="J40" s="87"/>
      <c r="K40" s="87"/>
      <c r="L40" s="87"/>
      <c r="M40" s="88"/>
    </row>
    <row r="41" spans="1:13" s="4" customFormat="1" ht="81" customHeight="1" hidden="1">
      <c r="A41" s="45"/>
      <c r="B41" s="18">
        <v>0</v>
      </c>
      <c r="C41" s="18">
        <v>0</v>
      </c>
      <c r="D41" s="59" t="s">
        <v>48</v>
      </c>
      <c r="E41" s="60" t="s">
        <v>62</v>
      </c>
      <c r="F41" s="60" t="s">
        <v>41</v>
      </c>
      <c r="G41" s="86" t="s">
        <v>63</v>
      </c>
      <c r="H41" s="87"/>
      <c r="I41" s="87"/>
      <c r="J41" s="87"/>
      <c r="K41" s="87"/>
      <c r="L41" s="87"/>
      <c r="M41" s="88"/>
    </row>
    <row r="42" spans="1:13" s="4" customFormat="1" ht="75" customHeight="1" hidden="1">
      <c r="A42" s="45"/>
      <c r="B42" s="18">
        <v>0</v>
      </c>
      <c r="C42" s="18">
        <v>0</v>
      </c>
      <c r="D42" s="59" t="s">
        <v>48</v>
      </c>
      <c r="E42" s="60" t="s">
        <v>60</v>
      </c>
      <c r="F42" s="60" t="s">
        <v>41</v>
      </c>
      <c r="G42" s="86" t="s">
        <v>61</v>
      </c>
      <c r="H42" s="87"/>
      <c r="I42" s="87"/>
      <c r="J42" s="87"/>
      <c r="K42" s="87"/>
      <c r="L42" s="87"/>
      <c r="M42" s="88"/>
    </row>
    <row r="43" spans="1:13" s="4" customFormat="1" ht="40.5" customHeight="1" hidden="1">
      <c r="A43" s="45"/>
      <c r="B43" s="18">
        <v>0</v>
      </c>
      <c r="C43" s="18">
        <v>0</v>
      </c>
      <c r="D43" s="59" t="s">
        <v>46</v>
      </c>
      <c r="E43" s="60" t="s">
        <v>65</v>
      </c>
      <c r="F43" s="60" t="s">
        <v>41</v>
      </c>
      <c r="G43" s="86" t="s">
        <v>66</v>
      </c>
      <c r="H43" s="87"/>
      <c r="I43" s="87"/>
      <c r="J43" s="87"/>
      <c r="K43" s="87"/>
      <c r="L43" s="87"/>
      <c r="M43" s="88"/>
    </row>
    <row r="44" spans="1:13" s="4" customFormat="1" ht="30.75" customHeight="1" hidden="1">
      <c r="A44" s="45"/>
      <c r="B44" s="18">
        <v>0</v>
      </c>
      <c r="C44" s="18">
        <v>0</v>
      </c>
      <c r="D44" s="59" t="s">
        <v>46</v>
      </c>
      <c r="E44" s="60" t="s">
        <v>52</v>
      </c>
      <c r="F44" s="60" t="s">
        <v>41</v>
      </c>
      <c r="G44" s="86" t="s">
        <v>67</v>
      </c>
      <c r="H44" s="87"/>
      <c r="I44" s="87"/>
      <c r="J44" s="87"/>
      <c r="K44" s="87"/>
      <c r="L44" s="87"/>
      <c r="M44" s="88"/>
    </row>
    <row r="45" spans="1:13" s="4" customFormat="1" ht="100.5" customHeight="1" hidden="1">
      <c r="A45" s="45"/>
      <c r="B45" s="18">
        <v>0</v>
      </c>
      <c r="C45" s="18">
        <v>0</v>
      </c>
      <c r="D45" s="59" t="s">
        <v>46</v>
      </c>
      <c r="E45" s="60" t="s">
        <v>47</v>
      </c>
      <c r="F45" s="60" t="s">
        <v>41</v>
      </c>
      <c r="G45" s="86" t="s">
        <v>70</v>
      </c>
      <c r="H45" s="87"/>
      <c r="I45" s="87"/>
      <c r="J45" s="87"/>
      <c r="K45" s="87"/>
      <c r="L45" s="87"/>
      <c r="M45" s="88"/>
    </row>
    <row r="46" spans="1:13" s="4" customFormat="1" ht="42" customHeight="1" hidden="1">
      <c r="A46" s="45"/>
      <c r="B46" s="18">
        <v>0</v>
      </c>
      <c r="C46" s="18">
        <v>0</v>
      </c>
      <c r="D46" s="59" t="s">
        <v>44</v>
      </c>
      <c r="E46" s="60" t="s">
        <v>71</v>
      </c>
      <c r="F46" s="60" t="s">
        <v>41</v>
      </c>
      <c r="G46" s="86" t="s">
        <v>72</v>
      </c>
      <c r="H46" s="87"/>
      <c r="I46" s="87"/>
      <c r="J46" s="87"/>
      <c r="K46" s="87"/>
      <c r="L46" s="87"/>
      <c r="M46" s="88"/>
    </row>
    <row r="47" spans="1:13" s="4" customFormat="1" ht="23.25" customHeight="1" hidden="1">
      <c r="A47" s="32">
        <f>SUM(A35:A46)</f>
        <v>0</v>
      </c>
      <c r="B47" s="32">
        <f>SUM(B35:B46)</f>
        <v>0</v>
      </c>
      <c r="C47" s="32">
        <f>SUM(C35:C46)</f>
        <v>0</v>
      </c>
      <c r="D47" s="161" t="s">
        <v>51</v>
      </c>
      <c r="E47" s="162"/>
      <c r="F47" s="162"/>
      <c r="G47" s="162"/>
      <c r="H47" s="162"/>
      <c r="I47" s="162"/>
      <c r="J47" s="162"/>
      <c r="K47" s="162"/>
      <c r="L47" s="162"/>
      <c r="M47" s="163"/>
    </row>
    <row r="48" spans="1:13" s="4" customFormat="1" ht="18" customHeight="1">
      <c r="A48" s="89" t="s">
        <v>11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1:14" s="4" customFormat="1" ht="33" customHeight="1">
      <c r="A49" s="45">
        <f>21+353+117</f>
        <v>491</v>
      </c>
      <c r="B49" s="18">
        <v>0</v>
      </c>
      <c r="C49" s="18">
        <v>0</v>
      </c>
      <c r="D49" s="59" t="s">
        <v>45</v>
      </c>
      <c r="E49" s="60" t="s">
        <v>79</v>
      </c>
      <c r="F49" s="60" t="s">
        <v>80</v>
      </c>
      <c r="G49" s="86" t="s">
        <v>121</v>
      </c>
      <c r="H49" s="87"/>
      <c r="I49" s="87"/>
      <c r="J49" s="87"/>
      <c r="K49" s="87"/>
      <c r="L49" s="87"/>
      <c r="M49" s="88"/>
      <c r="N49" s="50"/>
    </row>
    <row r="50" spans="1:14" s="4" customFormat="1" ht="62.25" customHeight="1">
      <c r="A50" s="45">
        <f>-9.3-2.1-3.5-6.2</f>
        <v>-21.1</v>
      </c>
      <c r="B50" s="18">
        <v>0</v>
      </c>
      <c r="C50" s="18">
        <v>0</v>
      </c>
      <c r="D50" s="59" t="s">
        <v>45</v>
      </c>
      <c r="E50" s="60" t="s">
        <v>79</v>
      </c>
      <c r="F50" s="60" t="s">
        <v>41</v>
      </c>
      <c r="G50" s="86" t="s">
        <v>107</v>
      </c>
      <c r="H50" s="87"/>
      <c r="I50" s="87"/>
      <c r="J50" s="87"/>
      <c r="K50" s="87"/>
      <c r="L50" s="87"/>
      <c r="M50" s="88"/>
      <c r="N50" s="50"/>
    </row>
    <row r="51" spans="1:14" s="4" customFormat="1" ht="36.75" customHeight="1">
      <c r="A51" s="45">
        <v>-0.6</v>
      </c>
      <c r="B51" s="18">
        <v>0</v>
      </c>
      <c r="C51" s="18">
        <v>0</v>
      </c>
      <c r="D51" s="59" t="s">
        <v>87</v>
      </c>
      <c r="E51" s="60" t="s">
        <v>88</v>
      </c>
      <c r="F51" s="60" t="s">
        <v>41</v>
      </c>
      <c r="G51" s="86" t="s">
        <v>89</v>
      </c>
      <c r="H51" s="87"/>
      <c r="I51" s="87"/>
      <c r="J51" s="87"/>
      <c r="K51" s="87"/>
      <c r="L51" s="87"/>
      <c r="M51" s="88"/>
      <c r="N51" s="50"/>
    </row>
    <row r="52" spans="1:14" s="4" customFormat="1" ht="36.75" customHeight="1">
      <c r="A52" s="45">
        <f>-0.56551-0.23679</f>
        <v>-0.8023</v>
      </c>
      <c r="B52" s="18">
        <v>0</v>
      </c>
      <c r="C52" s="18">
        <v>0</v>
      </c>
      <c r="D52" s="59" t="s">
        <v>90</v>
      </c>
      <c r="E52" s="60" t="s">
        <v>91</v>
      </c>
      <c r="F52" s="60" t="s">
        <v>80</v>
      </c>
      <c r="G52" s="86" t="s">
        <v>92</v>
      </c>
      <c r="H52" s="87"/>
      <c r="I52" s="87"/>
      <c r="J52" s="87"/>
      <c r="K52" s="87"/>
      <c r="L52" s="87"/>
      <c r="M52" s="88"/>
      <c r="N52" s="50"/>
    </row>
    <row r="53" spans="1:14" s="4" customFormat="1" ht="44.25" customHeight="1">
      <c r="A53" s="45">
        <f>0.8023</f>
        <v>0.8023</v>
      </c>
      <c r="B53" s="18">
        <v>0</v>
      </c>
      <c r="C53" s="18">
        <v>0</v>
      </c>
      <c r="D53" s="59" t="s">
        <v>90</v>
      </c>
      <c r="E53" s="60" t="s">
        <v>91</v>
      </c>
      <c r="F53" s="60" t="s">
        <v>41</v>
      </c>
      <c r="G53" s="86" t="s">
        <v>93</v>
      </c>
      <c r="H53" s="87"/>
      <c r="I53" s="87"/>
      <c r="J53" s="87"/>
      <c r="K53" s="87"/>
      <c r="L53" s="87"/>
      <c r="M53" s="88"/>
      <c r="N53" s="50"/>
    </row>
    <row r="54" spans="1:14" s="4" customFormat="1" ht="56.25" customHeight="1">
      <c r="A54" s="45">
        <v>-9</v>
      </c>
      <c r="B54" s="18">
        <v>0</v>
      </c>
      <c r="C54" s="18">
        <v>0</v>
      </c>
      <c r="D54" s="59" t="s">
        <v>57</v>
      </c>
      <c r="E54" s="60" t="s">
        <v>58</v>
      </c>
      <c r="F54" s="60" t="s">
        <v>41</v>
      </c>
      <c r="G54" s="86" t="s">
        <v>108</v>
      </c>
      <c r="H54" s="87"/>
      <c r="I54" s="87"/>
      <c r="J54" s="87"/>
      <c r="K54" s="87"/>
      <c r="L54" s="87"/>
      <c r="M54" s="88"/>
      <c r="N54" s="50"/>
    </row>
    <row r="55" spans="1:14" s="4" customFormat="1" ht="38.25" customHeight="1">
      <c r="A55" s="45">
        <f>-12.1-0.8</f>
        <v>-12.9</v>
      </c>
      <c r="B55" s="18">
        <v>0</v>
      </c>
      <c r="C55" s="18">
        <v>0</v>
      </c>
      <c r="D55" s="59" t="s">
        <v>43</v>
      </c>
      <c r="E55" s="60" t="s">
        <v>109</v>
      </c>
      <c r="F55" s="60" t="s">
        <v>41</v>
      </c>
      <c r="G55" s="86" t="s">
        <v>110</v>
      </c>
      <c r="H55" s="87"/>
      <c r="I55" s="87"/>
      <c r="J55" s="87"/>
      <c r="K55" s="87"/>
      <c r="L55" s="87"/>
      <c r="M55" s="88"/>
      <c r="N55" s="50"/>
    </row>
    <row r="56" spans="1:14" s="4" customFormat="1" ht="44.25" customHeight="1">
      <c r="A56" s="45">
        <f>12.1+0.8</f>
        <v>12.9</v>
      </c>
      <c r="B56" s="18">
        <v>0</v>
      </c>
      <c r="C56" s="18">
        <v>0</v>
      </c>
      <c r="D56" s="59" t="s">
        <v>43</v>
      </c>
      <c r="E56" s="60" t="s">
        <v>50</v>
      </c>
      <c r="F56" s="60" t="s">
        <v>41</v>
      </c>
      <c r="G56" s="86" t="s">
        <v>111</v>
      </c>
      <c r="H56" s="87"/>
      <c r="I56" s="87"/>
      <c r="J56" s="87"/>
      <c r="K56" s="87"/>
      <c r="L56" s="87"/>
      <c r="M56" s="88"/>
      <c r="N56" s="50"/>
    </row>
    <row r="57" spans="1:14" s="4" customFormat="1" ht="68.25" customHeight="1">
      <c r="A57" s="45">
        <f>-4.2-22</f>
        <v>-26.2</v>
      </c>
      <c r="B57" s="18">
        <v>0</v>
      </c>
      <c r="C57" s="18">
        <v>0</v>
      </c>
      <c r="D57" s="59" t="s">
        <v>48</v>
      </c>
      <c r="E57" s="60" t="s">
        <v>62</v>
      </c>
      <c r="F57" s="60" t="s">
        <v>41</v>
      </c>
      <c r="G57" s="86" t="s">
        <v>112</v>
      </c>
      <c r="H57" s="87"/>
      <c r="I57" s="87"/>
      <c r="J57" s="87"/>
      <c r="K57" s="87"/>
      <c r="L57" s="87"/>
      <c r="M57" s="88"/>
      <c r="N57" s="50"/>
    </row>
    <row r="58" spans="1:14" s="4" customFormat="1" ht="42" customHeight="1">
      <c r="A58" s="45">
        <v>-30.6</v>
      </c>
      <c r="B58" s="18">
        <v>0</v>
      </c>
      <c r="C58" s="18">
        <v>0</v>
      </c>
      <c r="D58" s="59" t="s">
        <v>48</v>
      </c>
      <c r="E58" s="60" t="s">
        <v>82</v>
      </c>
      <c r="F58" s="60" t="s">
        <v>41</v>
      </c>
      <c r="G58" s="86" t="s">
        <v>84</v>
      </c>
      <c r="H58" s="87"/>
      <c r="I58" s="87"/>
      <c r="J58" s="87"/>
      <c r="K58" s="87"/>
      <c r="L58" s="87"/>
      <c r="M58" s="88"/>
      <c r="N58" s="50"/>
    </row>
    <row r="59" spans="1:14" s="4" customFormat="1" ht="33.75" customHeight="1">
      <c r="A59" s="45">
        <f>-200</f>
        <v>-200</v>
      </c>
      <c r="B59" s="18">
        <v>0</v>
      </c>
      <c r="C59" s="18">
        <v>0</v>
      </c>
      <c r="D59" s="59" t="s">
        <v>46</v>
      </c>
      <c r="E59" s="60" t="s">
        <v>65</v>
      </c>
      <c r="F59" s="60" t="s">
        <v>41</v>
      </c>
      <c r="G59" s="86" t="s">
        <v>113</v>
      </c>
      <c r="H59" s="87"/>
      <c r="I59" s="87"/>
      <c r="J59" s="87"/>
      <c r="K59" s="87"/>
      <c r="L59" s="87"/>
      <c r="M59" s="88"/>
      <c r="N59" s="50"/>
    </row>
    <row r="60" spans="1:14" s="4" customFormat="1" ht="32.25" customHeight="1">
      <c r="A60" s="45">
        <f>-120+8.8+13.6</f>
        <v>-97.60000000000001</v>
      </c>
      <c r="B60" s="18">
        <v>0</v>
      </c>
      <c r="C60" s="18">
        <v>0</v>
      </c>
      <c r="D60" s="59" t="s">
        <v>46</v>
      </c>
      <c r="E60" s="60" t="s">
        <v>52</v>
      </c>
      <c r="F60" s="60" t="s">
        <v>41</v>
      </c>
      <c r="G60" s="86" t="s">
        <v>85</v>
      </c>
      <c r="H60" s="87"/>
      <c r="I60" s="87"/>
      <c r="J60" s="87"/>
      <c r="K60" s="87"/>
      <c r="L60" s="87"/>
      <c r="M60" s="88"/>
      <c r="N60" s="50"/>
    </row>
    <row r="61" spans="1:14" s="4" customFormat="1" ht="64.5" customHeight="1">
      <c r="A61" s="45">
        <f>6.4+15.5+185.5+12</f>
        <v>219.4</v>
      </c>
      <c r="B61" s="18">
        <v>0</v>
      </c>
      <c r="C61" s="18">
        <v>0</v>
      </c>
      <c r="D61" s="59" t="s">
        <v>46</v>
      </c>
      <c r="E61" s="60" t="s">
        <v>47</v>
      </c>
      <c r="F61" s="60" t="s">
        <v>41</v>
      </c>
      <c r="G61" s="86" t="s">
        <v>122</v>
      </c>
      <c r="H61" s="87"/>
      <c r="I61" s="87"/>
      <c r="J61" s="87"/>
      <c r="K61" s="87"/>
      <c r="L61" s="87"/>
      <c r="M61" s="88"/>
      <c r="N61" s="50"/>
    </row>
    <row r="62" spans="1:14" s="4" customFormat="1" ht="56.25" customHeight="1">
      <c r="A62" s="45">
        <v>-7.7</v>
      </c>
      <c r="B62" s="18">
        <v>0</v>
      </c>
      <c r="C62" s="18">
        <v>0</v>
      </c>
      <c r="D62" s="59" t="s">
        <v>114</v>
      </c>
      <c r="E62" s="60" t="s">
        <v>79</v>
      </c>
      <c r="F62" s="60" t="s">
        <v>41</v>
      </c>
      <c r="G62" s="86" t="s">
        <v>115</v>
      </c>
      <c r="H62" s="87"/>
      <c r="I62" s="87"/>
      <c r="J62" s="87"/>
      <c r="K62" s="87"/>
      <c r="L62" s="87"/>
      <c r="M62" s="88"/>
      <c r="N62" s="50"/>
    </row>
    <row r="63" spans="1:14" s="4" customFormat="1" ht="35.25" customHeight="1">
      <c r="A63" s="45">
        <v>-3.1</v>
      </c>
      <c r="B63" s="18">
        <v>0</v>
      </c>
      <c r="C63" s="18">
        <v>0</v>
      </c>
      <c r="D63" s="59" t="s">
        <v>116</v>
      </c>
      <c r="E63" s="60" t="s">
        <v>117</v>
      </c>
      <c r="F63" s="60" t="s">
        <v>41</v>
      </c>
      <c r="G63" s="86" t="s">
        <v>118</v>
      </c>
      <c r="H63" s="87"/>
      <c r="I63" s="87"/>
      <c r="J63" s="87"/>
      <c r="K63" s="87"/>
      <c r="L63" s="87"/>
      <c r="M63" s="88"/>
      <c r="N63" s="50"/>
    </row>
    <row r="64" spans="1:14" s="4" customFormat="1" ht="39" customHeight="1">
      <c r="A64" s="45">
        <v>-0.4</v>
      </c>
      <c r="B64" s="18">
        <v>0</v>
      </c>
      <c r="C64" s="18">
        <v>0</v>
      </c>
      <c r="D64" s="59" t="s">
        <v>44</v>
      </c>
      <c r="E64" s="60" t="s">
        <v>58</v>
      </c>
      <c r="F64" s="60" t="s">
        <v>41</v>
      </c>
      <c r="G64" s="86" t="s">
        <v>86</v>
      </c>
      <c r="H64" s="87"/>
      <c r="I64" s="87"/>
      <c r="J64" s="87"/>
      <c r="K64" s="87"/>
      <c r="L64" s="87"/>
      <c r="M64" s="88"/>
      <c r="N64" s="50"/>
    </row>
    <row r="65" spans="1:14" s="4" customFormat="1" ht="39" customHeight="1">
      <c r="A65" s="45">
        <f>-150-50</f>
        <v>-200</v>
      </c>
      <c r="B65" s="18">
        <v>0</v>
      </c>
      <c r="C65" s="18">
        <v>0</v>
      </c>
      <c r="D65" s="59" t="s">
        <v>44</v>
      </c>
      <c r="E65" s="60" t="s">
        <v>49</v>
      </c>
      <c r="F65" s="60" t="s">
        <v>99</v>
      </c>
      <c r="G65" s="86" t="s">
        <v>119</v>
      </c>
      <c r="H65" s="87"/>
      <c r="I65" s="87"/>
      <c r="J65" s="87"/>
      <c r="K65" s="87"/>
      <c r="L65" s="87"/>
      <c r="M65" s="88"/>
      <c r="N65" s="50"/>
    </row>
    <row r="66" spans="1:14" s="4" customFormat="1" ht="49.5" customHeight="1">
      <c r="A66" s="45">
        <f>-1.5-95-0.4-6.5</f>
        <v>-103.4</v>
      </c>
      <c r="B66" s="18">
        <v>0</v>
      </c>
      <c r="C66" s="18">
        <v>0</v>
      </c>
      <c r="D66" s="59" t="s">
        <v>44</v>
      </c>
      <c r="E66" s="60" t="s">
        <v>49</v>
      </c>
      <c r="F66" s="60" t="s">
        <v>41</v>
      </c>
      <c r="G66" s="86" t="s">
        <v>120</v>
      </c>
      <c r="H66" s="87"/>
      <c r="I66" s="87"/>
      <c r="J66" s="87"/>
      <c r="K66" s="87"/>
      <c r="L66" s="87"/>
      <c r="M66" s="88"/>
      <c r="N66" s="50"/>
    </row>
    <row r="67" spans="1:14" s="4" customFormat="1" ht="33" customHeight="1">
      <c r="A67" s="45">
        <v>-9.7</v>
      </c>
      <c r="B67" s="18">
        <v>0</v>
      </c>
      <c r="C67" s="18">
        <v>0</v>
      </c>
      <c r="D67" s="59" t="s">
        <v>123</v>
      </c>
      <c r="E67" s="60" t="s">
        <v>124</v>
      </c>
      <c r="F67" s="60" t="s">
        <v>125</v>
      </c>
      <c r="G67" s="86" t="s">
        <v>126</v>
      </c>
      <c r="H67" s="87"/>
      <c r="I67" s="87"/>
      <c r="J67" s="87"/>
      <c r="K67" s="87"/>
      <c r="L67" s="87"/>
      <c r="M67" s="88"/>
      <c r="N67" s="50"/>
    </row>
    <row r="68" spans="1:14" s="4" customFormat="1" ht="27.75" customHeight="1">
      <c r="A68" s="45">
        <v>-1</v>
      </c>
      <c r="B68" s="18">
        <v>0</v>
      </c>
      <c r="C68" s="18">
        <v>0</v>
      </c>
      <c r="D68" s="59" t="s">
        <v>102</v>
      </c>
      <c r="E68" s="60" t="s">
        <v>103</v>
      </c>
      <c r="F68" s="60" t="s">
        <v>104</v>
      </c>
      <c r="G68" s="86" t="s">
        <v>105</v>
      </c>
      <c r="H68" s="87"/>
      <c r="I68" s="87"/>
      <c r="J68" s="87"/>
      <c r="K68" s="87"/>
      <c r="L68" s="87"/>
      <c r="M68" s="88"/>
      <c r="N68" s="50"/>
    </row>
    <row r="69" spans="1:13" s="4" customFormat="1" ht="23.25" customHeight="1">
      <c r="A69" s="32">
        <f>SUM(A49:A68)</f>
        <v>-3.907985046680551E-14</v>
      </c>
      <c r="B69" s="32">
        <f>SUM(B49:B68)</f>
        <v>0</v>
      </c>
      <c r="C69" s="32">
        <f>SUM(C49:C68)</f>
        <v>0</v>
      </c>
      <c r="D69" s="122" t="s">
        <v>27</v>
      </c>
      <c r="E69" s="122"/>
      <c r="F69" s="122"/>
      <c r="G69" s="122"/>
      <c r="H69" s="122"/>
      <c r="I69" s="122"/>
      <c r="J69" s="122"/>
      <c r="K69" s="122"/>
      <c r="L69" s="122"/>
      <c r="M69" s="123"/>
    </row>
    <row r="70" spans="1:14" s="4" customFormat="1" ht="19.5" customHeight="1">
      <c r="A70" s="89" t="s">
        <v>96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15"/>
    </row>
    <row r="71" spans="1:14" s="6" customFormat="1" ht="48.75" customHeight="1">
      <c r="A71" s="45">
        <v>65.2</v>
      </c>
      <c r="B71" s="18">
        <v>0</v>
      </c>
      <c r="C71" s="18">
        <v>0</v>
      </c>
      <c r="D71" s="59" t="s">
        <v>44</v>
      </c>
      <c r="E71" s="60" t="s">
        <v>98</v>
      </c>
      <c r="F71" s="60" t="s">
        <v>99</v>
      </c>
      <c r="G71" s="86" t="s">
        <v>97</v>
      </c>
      <c r="H71" s="87"/>
      <c r="I71" s="87"/>
      <c r="J71" s="87"/>
      <c r="K71" s="87"/>
      <c r="L71" s="87"/>
      <c r="M71" s="88"/>
      <c r="N71" s="28"/>
    </row>
    <row r="72" spans="1:13" s="4" customFormat="1" ht="40.5" customHeight="1" thickBot="1">
      <c r="A72" s="32">
        <f>A71</f>
        <v>65.2</v>
      </c>
      <c r="B72" s="32">
        <f>B71</f>
        <v>0</v>
      </c>
      <c r="C72" s="32">
        <f>C71</f>
        <v>0</v>
      </c>
      <c r="D72" s="122" t="s">
        <v>12</v>
      </c>
      <c r="E72" s="122"/>
      <c r="F72" s="122"/>
      <c r="G72" s="122"/>
      <c r="H72" s="122"/>
      <c r="I72" s="122"/>
      <c r="J72" s="122"/>
      <c r="K72" s="122"/>
      <c r="L72" s="122"/>
      <c r="M72" s="123"/>
    </row>
    <row r="73" spans="1:13" s="12" customFormat="1" ht="24" customHeight="1" thickBot="1">
      <c r="A73" s="75">
        <f>A29+A47+A69+A72</f>
        <v>58.39999999999996</v>
      </c>
      <c r="B73" s="75">
        <f>B29+B47+B69+B72</f>
        <v>0</v>
      </c>
      <c r="C73" s="75">
        <f>C29+C47+C69+C72</f>
        <v>0</v>
      </c>
      <c r="D73" s="136" t="s">
        <v>10</v>
      </c>
      <c r="E73" s="137"/>
      <c r="F73" s="137"/>
      <c r="G73" s="137"/>
      <c r="H73" s="137"/>
      <c r="I73" s="137"/>
      <c r="J73" s="137"/>
      <c r="K73" s="137"/>
      <c r="L73" s="137"/>
      <c r="M73" s="138"/>
    </row>
    <row r="74" spans="1:13" s="7" customFormat="1" ht="16.5" customHeight="1">
      <c r="A74" s="10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s="7" customFormat="1" ht="16.5" customHeight="1">
      <c r="A75" s="10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s="13" customFormat="1" ht="17.25" customHeight="1">
      <c r="A76" s="128" t="s">
        <v>29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</row>
    <row r="77" spans="1:13" s="13" customFormat="1" ht="19.5" customHeight="1">
      <c r="A77" s="67" t="s">
        <v>1</v>
      </c>
      <c r="B77" s="67"/>
      <c r="C77" s="67"/>
      <c r="D77" s="68"/>
      <c r="E77" s="68"/>
      <c r="F77" s="68"/>
      <c r="G77" s="68"/>
      <c r="H77" s="68"/>
      <c r="I77" s="68"/>
      <c r="J77" s="68"/>
      <c r="K77" s="69" t="s">
        <v>36</v>
      </c>
      <c r="L77" s="69" t="s">
        <v>42</v>
      </c>
      <c r="M77" s="69" t="s">
        <v>54</v>
      </c>
    </row>
    <row r="78" spans="1:14" s="12" customFormat="1" ht="12.75" customHeight="1">
      <c r="A78" s="116" t="s">
        <v>14</v>
      </c>
      <c r="B78" s="117"/>
      <c r="C78" s="118"/>
      <c r="D78" s="116" t="s">
        <v>15</v>
      </c>
      <c r="E78" s="117"/>
      <c r="F78" s="117"/>
      <c r="G78" s="117"/>
      <c r="H78" s="117"/>
      <c r="I78" s="117"/>
      <c r="J78" s="118"/>
      <c r="K78" s="129" t="s">
        <v>25</v>
      </c>
      <c r="L78" s="129" t="s">
        <v>25</v>
      </c>
      <c r="M78" s="129" t="s">
        <v>25</v>
      </c>
      <c r="N78" s="20"/>
    </row>
    <row r="79" spans="1:14" s="12" customFormat="1" ht="16.5" customHeight="1">
      <c r="A79" s="119"/>
      <c r="B79" s="120"/>
      <c r="C79" s="121"/>
      <c r="D79" s="119"/>
      <c r="E79" s="120"/>
      <c r="F79" s="120"/>
      <c r="G79" s="120"/>
      <c r="H79" s="120"/>
      <c r="I79" s="120"/>
      <c r="J79" s="121"/>
      <c r="K79" s="130"/>
      <c r="L79" s="130"/>
      <c r="M79" s="130"/>
      <c r="N79" s="20"/>
    </row>
    <row r="80" spans="1:14" s="22" customFormat="1" ht="28.5" customHeight="1">
      <c r="A80" s="147" t="s">
        <v>16</v>
      </c>
      <c r="B80" s="148"/>
      <c r="C80" s="149"/>
      <c r="D80" s="157" t="s">
        <v>17</v>
      </c>
      <c r="E80" s="158"/>
      <c r="F80" s="158"/>
      <c r="G80" s="158"/>
      <c r="H80" s="158"/>
      <c r="I80" s="158"/>
      <c r="J80" s="159"/>
      <c r="K80" s="70">
        <f>K82+K85</f>
        <v>-153.3</v>
      </c>
      <c r="L80" s="70">
        <f>L82+L85</f>
        <v>0</v>
      </c>
      <c r="M80" s="70">
        <f>M82+M85</f>
        <v>0</v>
      </c>
      <c r="N80" s="21"/>
    </row>
    <row r="81" spans="1:14" s="24" customFormat="1" ht="15" customHeight="1">
      <c r="A81" s="113" t="s">
        <v>18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5"/>
      <c r="N81" s="23"/>
    </row>
    <row r="82" spans="1:14" s="26" customFormat="1" ht="35.25" customHeight="1">
      <c r="A82" s="131" t="s">
        <v>19</v>
      </c>
      <c r="B82" s="132"/>
      <c r="C82" s="132"/>
      <c r="D82" s="133" t="s">
        <v>20</v>
      </c>
      <c r="E82" s="134"/>
      <c r="F82" s="134"/>
      <c r="G82" s="134"/>
      <c r="H82" s="134"/>
      <c r="I82" s="134"/>
      <c r="J82" s="134"/>
      <c r="K82" s="71">
        <f>K83</f>
        <v>-6.8</v>
      </c>
      <c r="L82" s="71">
        <f>L83+L84</f>
        <v>0</v>
      </c>
      <c r="M82" s="71">
        <f>M83+M84</f>
        <v>0</v>
      </c>
      <c r="N82" s="25"/>
    </row>
    <row r="83" spans="1:14" s="13" customFormat="1" ht="32.25" customHeight="1">
      <c r="A83" s="135" t="s">
        <v>21</v>
      </c>
      <c r="B83" s="132"/>
      <c r="C83" s="132"/>
      <c r="D83" s="126" t="s">
        <v>22</v>
      </c>
      <c r="E83" s="127"/>
      <c r="F83" s="127"/>
      <c r="G83" s="127"/>
      <c r="H83" s="127"/>
      <c r="I83" s="127"/>
      <c r="J83" s="127"/>
      <c r="K83" s="72">
        <v>-6.8</v>
      </c>
      <c r="L83" s="72">
        <v>0</v>
      </c>
      <c r="M83" s="72">
        <v>0</v>
      </c>
      <c r="N83" s="27"/>
    </row>
    <row r="84" spans="1:14" s="13" customFormat="1" ht="51" customHeight="1" hidden="1">
      <c r="A84" s="135" t="s">
        <v>23</v>
      </c>
      <c r="B84" s="132"/>
      <c r="C84" s="132"/>
      <c r="D84" s="126" t="s">
        <v>24</v>
      </c>
      <c r="E84" s="127"/>
      <c r="F84" s="127"/>
      <c r="G84" s="127"/>
      <c r="H84" s="127"/>
      <c r="I84" s="127"/>
      <c r="J84" s="127"/>
      <c r="K84" s="72">
        <v>0</v>
      </c>
      <c r="L84" s="72">
        <v>0</v>
      </c>
      <c r="M84" s="72">
        <v>0</v>
      </c>
      <c r="N84" s="27"/>
    </row>
    <row r="85" spans="1:14" s="26" customFormat="1" ht="33" customHeight="1">
      <c r="A85" s="154" t="s">
        <v>9</v>
      </c>
      <c r="B85" s="155"/>
      <c r="C85" s="156"/>
      <c r="D85" s="110" t="s">
        <v>4</v>
      </c>
      <c r="E85" s="111"/>
      <c r="F85" s="111"/>
      <c r="G85" s="111"/>
      <c r="H85" s="111"/>
      <c r="I85" s="111"/>
      <c r="J85" s="112"/>
      <c r="K85" s="71">
        <f>K86+K87</f>
        <v>-146.5</v>
      </c>
      <c r="L85" s="71">
        <f>L86+L87</f>
        <v>0</v>
      </c>
      <c r="M85" s="71">
        <f>M86+M87</f>
        <v>0</v>
      </c>
      <c r="N85" s="25"/>
    </row>
    <row r="86" spans="1:14" s="13" customFormat="1" ht="32.25" customHeight="1">
      <c r="A86" s="141" t="s">
        <v>5</v>
      </c>
      <c r="B86" s="142"/>
      <c r="C86" s="143"/>
      <c r="D86" s="144" t="s">
        <v>6</v>
      </c>
      <c r="E86" s="145"/>
      <c r="F86" s="145"/>
      <c r="G86" s="145"/>
      <c r="H86" s="145"/>
      <c r="I86" s="145"/>
      <c r="J86" s="146"/>
      <c r="K86" s="73">
        <f>0-(A22+K82)</f>
        <v>-270.09999999999997</v>
      </c>
      <c r="L86" s="73">
        <f>0-B22</f>
        <v>0</v>
      </c>
      <c r="M86" s="73">
        <f>0-C22</f>
        <v>0</v>
      </c>
      <c r="N86" s="27"/>
    </row>
    <row r="87" spans="1:14" s="13" customFormat="1" ht="33" customHeight="1">
      <c r="A87" s="141" t="s">
        <v>7</v>
      </c>
      <c r="B87" s="142"/>
      <c r="C87" s="143"/>
      <c r="D87" s="150" t="s">
        <v>8</v>
      </c>
      <c r="E87" s="151"/>
      <c r="F87" s="151"/>
      <c r="G87" s="151"/>
      <c r="H87" s="151"/>
      <c r="I87" s="151"/>
      <c r="J87" s="152"/>
      <c r="K87" s="74">
        <f>A73+'[1]Поясн зап  '!$H$34</f>
        <v>123.59999999999997</v>
      </c>
      <c r="L87" s="74">
        <f>B73+'[1]Поясн зап  '!$I$35</f>
        <v>0</v>
      </c>
      <c r="M87" s="74">
        <f>C73+'[1]Поясн зап  '!$J$35</f>
        <v>0</v>
      </c>
      <c r="N87" s="27"/>
    </row>
    <row r="88" spans="1:13" ht="54" customHeight="1">
      <c r="A88" s="139" t="s">
        <v>127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</row>
    <row r="89" spans="1:13" ht="15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1:13" s="5" customFormat="1" ht="15.75" customHeight="1">
      <c r="A90" s="160" t="s">
        <v>100</v>
      </c>
      <c r="B90" s="160"/>
      <c r="C90" s="160"/>
      <c r="D90" s="160"/>
      <c r="E90" s="77"/>
      <c r="F90" s="78"/>
      <c r="G90" s="78"/>
      <c r="H90" s="78"/>
      <c r="I90" s="140"/>
      <c r="J90" s="140"/>
      <c r="K90" s="140"/>
      <c r="L90" s="140"/>
      <c r="M90" s="140"/>
    </row>
    <row r="91" spans="1:13" s="5" customFormat="1" ht="15.75">
      <c r="A91" s="160"/>
      <c r="B91" s="160"/>
      <c r="C91" s="160"/>
      <c r="D91" s="160"/>
      <c r="E91" s="79"/>
      <c r="F91" s="42"/>
      <c r="G91" s="42"/>
      <c r="H91" s="42"/>
      <c r="I91" s="90" t="s">
        <v>101</v>
      </c>
      <c r="J91" s="90"/>
      <c r="K91" s="90"/>
      <c r="L91" s="90"/>
      <c r="M91" s="90"/>
    </row>
    <row r="92" spans="1:13" s="5" customFormat="1" ht="15.75">
      <c r="A92" s="41"/>
      <c r="B92" s="41"/>
      <c r="C92" s="41"/>
      <c r="D92" s="41"/>
      <c r="E92" s="41"/>
      <c r="F92" s="42"/>
      <c r="G92" s="42"/>
      <c r="H92" s="42"/>
      <c r="I92" s="42"/>
      <c r="J92" s="42"/>
      <c r="K92" s="42"/>
      <c r="L92" s="42"/>
      <c r="M92" s="42"/>
    </row>
    <row r="93" spans="1:13" s="5" customFormat="1" ht="15">
      <c r="A93" s="153" t="s">
        <v>26</v>
      </c>
      <c r="B93" s="153"/>
      <c r="C93" s="153"/>
      <c r="D93" s="153"/>
      <c r="E93" s="153"/>
      <c r="F93" s="43"/>
      <c r="G93" s="43"/>
      <c r="H93" s="43"/>
      <c r="I93" s="43"/>
      <c r="J93" s="43"/>
      <c r="K93" s="43"/>
      <c r="L93" s="43"/>
      <c r="M93" s="43"/>
    </row>
    <row r="94" spans="1:13" s="5" customFormat="1" ht="15">
      <c r="A94" s="44"/>
      <c r="B94" s="44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</row>
  </sheetData>
  <sheetProtection/>
  <mergeCells count="90">
    <mergeCell ref="G67:M67"/>
    <mergeCell ref="A34:M34"/>
    <mergeCell ref="G50:M50"/>
    <mergeCell ref="G55:M55"/>
    <mergeCell ref="G56:M56"/>
    <mergeCell ref="G63:M63"/>
    <mergeCell ref="G65:M65"/>
    <mergeCell ref="G61:M61"/>
    <mergeCell ref="G39:M39"/>
    <mergeCell ref="G36:M36"/>
    <mergeCell ref="G38:M38"/>
    <mergeCell ref="A70:M70"/>
    <mergeCell ref="G71:M71"/>
    <mergeCell ref="D72:M72"/>
    <mergeCell ref="G45:M45"/>
    <mergeCell ref="G43:M43"/>
    <mergeCell ref="G42:M42"/>
    <mergeCell ref="D47:M47"/>
    <mergeCell ref="G68:M68"/>
    <mergeCell ref="A48:M48"/>
    <mergeCell ref="G66:M66"/>
    <mergeCell ref="I91:M91"/>
    <mergeCell ref="D14:M14"/>
    <mergeCell ref="G57:M57"/>
    <mergeCell ref="A93:E93"/>
    <mergeCell ref="L78:L79"/>
    <mergeCell ref="M78:M79"/>
    <mergeCell ref="A85:C85"/>
    <mergeCell ref="D80:J80"/>
    <mergeCell ref="A90:D91"/>
    <mergeCell ref="D78:J79"/>
    <mergeCell ref="A88:M88"/>
    <mergeCell ref="I90:M90"/>
    <mergeCell ref="A86:C86"/>
    <mergeCell ref="D86:J86"/>
    <mergeCell ref="A83:C83"/>
    <mergeCell ref="A80:C80"/>
    <mergeCell ref="D83:J83"/>
    <mergeCell ref="A87:C87"/>
    <mergeCell ref="D87:J87"/>
    <mergeCell ref="D84:J84"/>
    <mergeCell ref="A25:M25"/>
    <mergeCell ref="D33:M33"/>
    <mergeCell ref="K78:K79"/>
    <mergeCell ref="A82:C82"/>
    <mergeCell ref="D82:J82"/>
    <mergeCell ref="A84:C84"/>
    <mergeCell ref="D73:M73"/>
    <mergeCell ref="A76:M76"/>
    <mergeCell ref="G46:M46"/>
    <mergeCell ref="G44:M44"/>
    <mergeCell ref="D85:J85"/>
    <mergeCell ref="A81:M81"/>
    <mergeCell ref="A78:C79"/>
    <mergeCell ref="D69:M69"/>
    <mergeCell ref="D20:M20"/>
    <mergeCell ref="G64:M64"/>
    <mergeCell ref="G35:M35"/>
    <mergeCell ref="G60:M60"/>
    <mergeCell ref="G62:M62"/>
    <mergeCell ref="G37:M37"/>
    <mergeCell ref="G40:M40"/>
    <mergeCell ref="D22:M22"/>
    <mergeCell ref="D15:M15"/>
    <mergeCell ref="D17:M17"/>
    <mergeCell ref="D16:M16"/>
    <mergeCell ref="D18:M18"/>
    <mergeCell ref="D19:M19"/>
    <mergeCell ref="D21:M21"/>
    <mergeCell ref="G28:M28"/>
    <mergeCell ref="A30:M30"/>
    <mergeCell ref="A1:M1"/>
    <mergeCell ref="A2:M2"/>
    <mergeCell ref="A3:M4"/>
    <mergeCell ref="A6:M6"/>
    <mergeCell ref="A27:M27"/>
    <mergeCell ref="D11:M11"/>
    <mergeCell ref="D10:M10"/>
    <mergeCell ref="D9:M9"/>
    <mergeCell ref="D12:M12"/>
    <mergeCell ref="D13:M13"/>
    <mergeCell ref="D29:M29"/>
    <mergeCell ref="G51:M51"/>
    <mergeCell ref="G59:M59"/>
    <mergeCell ref="G49:M49"/>
    <mergeCell ref="G41:M41"/>
    <mergeCell ref="G58:M58"/>
    <mergeCell ref="G52:M52"/>
    <mergeCell ref="G53:M53"/>
    <mergeCell ref="G54:M54"/>
  </mergeCells>
  <printOptions/>
  <pageMargins left="0.984251968503937" right="0.4724409448818898" top="0.5905511811023623" bottom="0.5905511811023623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2023-04-18T08:40:24Z</cp:lastPrinted>
  <dcterms:created xsi:type="dcterms:W3CDTF">1996-10-08T23:32:33Z</dcterms:created>
  <dcterms:modified xsi:type="dcterms:W3CDTF">2023-12-14T13:48:51Z</dcterms:modified>
  <cp:category/>
  <cp:version/>
  <cp:contentType/>
  <cp:contentStatus/>
</cp:coreProperties>
</file>