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6450" windowHeight="4815" activeTab="1"/>
  </bookViews>
  <sheets>
    <sheet name="прилож.2" sheetId="1" r:id="rId1"/>
    <sheet name="прилож.3" sheetId="2" r:id="rId2"/>
  </sheets>
  <definedNames>
    <definedName name="_xlnm.Print_Area" localSheetId="0">'прилож.2'!$A$1:$M$40</definedName>
    <definedName name="_xlnm.Print_Area" localSheetId="1">'прилож.3'!$A$1:$M$39</definedName>
  </definedNames>
  <calcPr fullCalcOnLoad="1"/>
</workbook>
</file>

<file path=xl/sharedStrings.xml><?xml version="1.0" encoding="utf-8"?>
<sst xmlns="http://schemas.openxmlformats.org/spreadsheetml/2006/main" count="88" uniqueCount="44">
  <si>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</si>
  <si>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</si>
  <si>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</si>
  <si>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</si>
  <si>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</si>
  <si>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</si>
  <si>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</si>
  <si>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</si>
  <si>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</si>
  <si>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Общий итог</t>
  </si>
  <si>
    <t>0200</t>
  </si>
  <si>
    <t>Наименование раздела</t>
  </si>
  <si>
    <t>Общегос.вопросы</t>
  </si>
  <si>
    <t>Нац.оборона</t>
  </si>
  <si>
    <t>Нац.экономика</t>
  </si>
  <si>
    <t>ЖКХ</t>
  </si>
  <si>
    <t>Охрана окр.среды</t>
  </si>
  <si>
    <t>Культура</t>
  </si>
  <si>
    <t>Образование</t>
  </si>
  <si>
    <t>Соц.политика</t>
  </si>
  <si>
    <t>Расходы всего</t>
  </si>
  <si>
    <t>Показатели динамики (темпы роста), %</t>
  </si>
  <si>
    <t>Собствен-ные полномо-чия</t>
  </si>
  <si>
    <t xml:space="preserve"> </t>
  </si>
  <si>
    <t xml:space="preserve">Раз-дел </t>
  </si>
  <si>
    <t>Здравоохр.и спорт</t>
  </si>
  <si>
    <t>Передан-ные полномо-чия</t>
  </si>
  <si>
    <t>Обслуж. муниц. долга</t>
  </si>
  <si>
    <t>Нац. безопасность и правоохр. деятельность</t>
  </si>
  <si>
    <t>Физическая культура и спорт</t>
  </si>
  <si>
    <t>Приложение 2</t>
  </si>
  <si>
    <t>к пояснительной записке</t>
  </si>
  <si>
    <t>Приложение 3</t>
  </si>
  <si>
    <t>Структура, %</t>
  </si>
  <si>
    <t>2014 ГОД</t>
  </si>
  <si>
    <t>2014 год</t>
  </si>
  <si>
    <t>АНАЛИЗ ДИНАМИКИ РАСХОДНОЙ ЧАСТИ БЮДЖЕТА Гостицкого сельского поселения</t>
  </si>
  <si>
    <r>
      <t xml:space="preserve">АНАЛИЗ ДИНАМИКИ РАСХОДНОЙ ЧАСТИ БЮДЖЕТА </t>
    </r>
    <r>
      <rPr>
        <b/>
        <sz val="10"/>
        <rFont val="Arial Cyr"/>
        <family val="0"/>
      </rPr>
      <t>Гостицкого сельского поселения</t>
    </r>
  </si>
  <si>
    <t>2015 ГОД</t>
  </si>
  <si>
    <r>
      <t xml:space="preserve">по отраслевому признаку (проект на 2015 год к </t>
    </r>
    <r>
      <rPr>
        <b/>
        <sz val="10"/>
        <rFont val="Arial Cyr"/>
        <family val="0"/>
      </rPr>
      <t>первоначальному</t>
    </r>
    <r>
      <rPr>
        <sz val="10"/>
        <rFont val="Arial Cyr"/>
        <family val="0"/>
      </rPr>
      <t xml:space="preserve"> бюджету на 2014 год)</t>
    </r>
  </si>
  <si>
    <t>по отраслевому признаку (проект на 2015 год к бюджету 2014 года по состоянию на 01.10.2014 г.)</t>
  </si>
  <si>
    <t>Общегос. вопросы</t>
  </si>
  <si>
    <t>Нац. оборона</t>
  </si>
  <si>
    <t>2015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</si>
</sst>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0.000"/>
    <numFmt numFmtId="168" formatCode="#,##0.000"/>
    <numFmt numFmtId="169" formatCode="#,##0.0000"/>
    <numFmt numFmtId="170" formatCode="0.00000"/>
    <numFmt numFmtId="171" formatCode="0.0000"/>
    <numFmt numFmtId="172" formatCode="0.000000"/>
    <numFmt numFmtId="173" formatCode="[$-FC19]d\ mmmm\ yyyy\ &quot;г.&quot;"/>
    <numFmt numFmtId="174" formatCode="_-* #,##0.0&quot;р.&quot;_-;\-* #,##0.0&quot;р.&quot;_-;_-* &quot;-&quot;?&quot;р.&quot;_-;_-@_-"/>
    <numFmt numFmtId="175" formatCode="_-* #,##0.0_р_._-;\-* #,##0.0_р_._-;_-* &quot;-&quot;??_р_._-;_-@_-"/>
    <numFmt numFmtId="176" formatCode="0.0%"/>
    <numFmt numFmtId="177" formatCode="000000"/>
  </numFmts>
  <fonts count="29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medium">
        <color indexed="63"/>
      </left>
      <right style="medium"/>
      <top style="thin"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medium"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medium"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/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medium"/>
      <bottom style="medium"/>
    </border>
    <border>
      <left>
        <color indexed="63"/>
      </left>
      <right style="thin"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0" xfId="0" applyAlignment="1">
      <alignment vertical="center" wrapText="1"/>
    </xf>
    <xf numFmtId="175" fontId="0" fillId="0" borderId="13" xfId="0" applyNumberFormat="1" applyBorder="1" applyAlignment="1">
      <alignment horizontal="right" vertical="distributed"/>
    </xf>
    <xf numFmtId="175" fontId="0" fillId="0" borderId="14" xfId="0" applyNumberFormat="1" applyBorder="1" applyAlignment="1">
      <alignment horizontal="right" vertical="distributed"/>
    </xf>
    <xf numFmtId="175" fontId="0" fillId="0" borderId="15" xfId="0" applyNumberFormat="1" applyBorder="1" applyAlignment="1">
      <alignment horizontal="right" vertical="distributed"/>
    </xf>
    <xf numFmtId="175" fontId="0" fillId="0" borderId="16" xfId="0" applyNumberFormat="1" applyBorder="1" applyAlignment="1">
      <alignment horizontal="right" vertical="distributed"/>
    </xf>
    <xf numFmtId="175" fontId="0" fillId="0" borderId="0" xfId="0" applyNumberFormat="1" applyAlignment="1">
      <alignment horizontal="right" vertical="distributed"/>
    </xf>
    <xf numFmtId="175" fontId="0" fillId="0" borderId="17" xfId="0" applyNumberFormat="1" applyBorder="1" applyAlignment="1">
      <alignment horizontal="right" vertical="distributed"/>
    </xf>
    <xf numFmtId="175" fontId="0" fillId="0" borderId="18" xfId="0" applyNumberFormat="1" applyBorder="1" applyAlignment="1">
      <alignment horizontal="right" vertical="distributed"/>
    </xf>
    <xf numFmtId="175" fontId="0" fillId="0" borderId="19" xfId="0" applyNumberFormat="1" applyBorder="1" applyAlignment="1">
      <alignment horizontal="right" vertical="distributed"/>
    </xf>
    <xf numFmtId="175" fontId="0" fillId="0" borderId="20" xfId="0" applyNumberFormat="1" applyBorder="1" applyAlignment="1">
      <alignment horizontal="right" vertical="distributed"/>
    </xf>
    <xf numFmtId="175" fontId="0" fillId="0" borderId="12" xfId="0" applyNumberFormat="1" applyBorder="1" applyAlignment="1">
      <alignment horizontal="right" vertical="distributed"/>
    </xf>
    <xf numFmtId="175" fontId="0" fillId="0" borderId="21" xfId="0" applyNumberFormat="1" applyBorder="1" applyAlignment="1">
      <alignment horizontal="right" vertical="distributed"/>
    </xf>
    <xf numFmtId="175" fontId="0" fillId="0" borderId="22" xfId="0" applyNumberFormat="1" applyFont="1" applyBorder="1" applyAlignment="1">
      <alignment horizontal="right" vertical="distributed"/>
    </xf>
    <xf numFmtId="175" fontId="0" fillId="0" borderId="23" xfId="0" applyNumberFormat="1" applyFont="1" applyBorder="1" applyAlignment="1">
      <alignment horizontal="right" vertical="distributed"/>
    </xf>
    <xf numFmtId="175" fontId="0" fillId="0" borderId="24" xfId="0" applyNumberFormat="1" applyBorder="1" applyAlignment="1">
      <alignment horizontal="right" vertical="distributed"/>
    </xf>
    <xf numFmtId="175" fontId="0" fillId="0" borderId="25" xfId="0" applyNumberFormat="1" applyBorder="1" applyAlignment="1">
      <alignment horizontal="right" vertical="distributed"/>
    </xf>
    <xf numFmtId="175" fontId="0" fillId="0" borderId="26" xfId="0" applyNumberFormat="1" applyBorder="1" applyAlignment="1">
      <alignment horizontal="right" vertical="distributed"/>
    </xf>
    <xf numFmtId="175" fontId="0" fillId="0" borderId="27" xfId="0" applyNumberFormat="1" applyBorder="1" applyAlignment="1">
      <alignment horizontal="right" vertical="distributed"/>
    </xf>
    <xf numFmtId="175" fontId="0" fillId="0" borderId="28" xfId="0" applyNumberFormat="1" applyBorder="1" applyAlignment="1">
      <alignment horizontal="right" vertical="distributed"/>
    </xf>
    <xf numFmtId="0" fontId="3" fillId="0" borderId="12" xfId="0" applyFont="1" applyBorder="1" applyAlignment="1">
      <alignment wrapText="1"/>
    </xf>
    <xf numFmtId="164" fontId="0" fillId="0" borderId="0" xfId="0" applyNumberFormat="1" applyAlignment="1">
      <alignment/>
    </xf>
    <xf numFmtId="175" fontId="25" fillId="0" borderId="23" xfId="0" applyNumberFormat="1" applyFont="1" applyBorder="1" applyAlignment="1">
      <alignment horizontal="right" vertical="distributed"/>
    </xf>
    <xf numFmtId="175" fontId="25" fillId="0" borderId="29" xfId="0" applyNumberFormat="1" applyFont="1" applyBorder="1" applyAlignment="1">
      <alignment horizontal="right" vertical="distributed"/>
    </xf>
    <xf numFmtId="164" fontId="0" fillId="0" borderId="0" xfId="0" applyNumberFormat="1" applyAlignment="1">
      <alignment horizontal="right"/>
    </xf>
    <xf numFmtId="164" fontId="26" fillId="0" borderId="0" xfId="0" applyNumberFormat="1" applyFont="1" applyAlignment="1">
      <alignment horizontal="right"/>
    </xf>
    <xf numFmtId="175" fontId="0" fillId="0" borderId="29" xfId="0" applyNumberFormat="1" applyFont="1" applyFill="1" applyBorder="1" applyAlignment="1">
      <alignment horizontal="right" vertical="distributed"/>
    </xf>
    <xf numFmtId="175" fontId="0" fillId="0" borderId="29" xfId="0" applyNumberFormat="1" applyFont="1" applyBorder="1" applyAlignment="1">
      <alignment horizontal="right" vertical="distributed"/>
    </xf>
    <xf numFmtId="175" fontId="0" fillId="0" borderId="30" xfId="0" applyNumberFormat="1" applyFont="1" applyBorder="1" applyAlignment="1">
      <alignment horizontal="right" vertical="distributed"/>
    </xf>
    <xf numFmtId="175" fontId="0" fillId="0" borderId="31" xfId="0" applyNumberFormat="1" applyFont="1" applyBorder="1" applyAlignment="1">
      <alignment horizontal="right" vertical="distributed"/>
    </xf>
    <xf numFmtId="175" fontId="0" fillId="0" borderId="32" xfId="0" applyNumberFormat="1" applyBorder="1" applyAlignment="1">
      <alignment horizontal="right" vertical="distributed"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36" xfId="0" applyNumberFormat="1" applyBorder="1" applyAlignment="1">
      <alignment/>
    </xf>
    <xf numFmtId="0" fontId="3" fillId="0" borderId="37" xfId="0" applyFont="1" applyBorder="1" applyAlignment="1">
      <alignment/>
    </xf>
    <xf numFmtId="175" fontId="0" fillId="0" borderId="38" xfId="0" applyNumberFormat="1" applyBorder="1" applyAlignment="1">
      <alignment horizontal="right" vertical="distributed"/>
    </xf>
    <xf numFmtId="175" fontId="0" fillId="0" borderId="39" xfId="0" applyNumberFormat="1" applyBorder="1" applyAlignment="1">
      <alignment horizontal="right" vertical="distributed"/>
    </xf>
    <xf numFmtId="175" fontId="0" fillId="0" borderId="37" xfId="0" applyNumberFormat="1" applyBorder="1" applyAlignment="1">
      <alignment horizontal="right" vertical="distributed"/>
    </xf>
    <xf numFmtId="175" fontId="0" fillId="0" borderId="40" xfId="0" applyNumberFormat="1" applyBorder="1" applyAlignment="1">
      <alignment horizontal="right" vertical="distributed"/>
    </xf>
    <xf numFmtId="175" fontId="0" fillId="0" borderId="41" xfId="0" applyNumberFormat="1" applyBorder="1" applyAlignment="1">
      <alignment horizontal="right" vertical="distributed"/>
    </xf>
    <xf numFmtId="175" fontId="0" fillId="0" borderId="42" xfId="0" applyNumberFormat="1" applyFont="1" applyBorder="1" applyAlignment="1">
      <alignment horizontal="right" vertical="distributed"/>
    </xf>
    <xf numFmtId="175" fontId="0" fillId="0" borderId="43" xfId="0" applyNumberFormat="1" applyFont="1" applyBorder="1" applyAlignment="1">
      <alignment horizontal="right" vertical="distributed"/>
    </xf>
    <xf numFmtId="164" fontId="0" fillId="0" borderId="42" xfId="0" applyNumberFormat="1" applyBorder="1" applyAlignment="1">
      <alignment/>
    </xf>
    <xf numFmtId="164" fontId="0" fillId="0" borderId="44" xfId="0" applyNumberFormat="1" applyBorder="1" applyAlignment="1">
      <alignment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75" fontId="25" fillId="0" borderId="30" xfId="0" applyNumberFormat="1" applyFont="1" applyBorder="1" applyAlignment="1">
      <alignment horizontal="right" vertical="distributed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175" fontId="0" fillId="0" borderId="34" xfId="0" applyNumberFormat="1" applyFont="1" applyFill="1" applyBorder="1" applyAlignment="1">
      <alignment horizontal="right" vertical="distributed"/>
    </xf>
    <xf numFmtId="175" fontId="0" fillId="0" borderId="46" xfId="0" applyNumberFormat="1" applyBorder="1" applyAlignment="1">
      <alignment horizontal="right" vertical="distributed"/>
    </xf>
    <xf numFmtId="175" fontId="0" fillId="0" borderId="47" xfId="0" applyNumberFormat="1" applyBorder="1" applyAlignment="1">
      <alignment horizontal="right" vertical="distributed"/>
    </xf>
    <xf numFmtId="175" fontId="0" fillId="0" borderId="53" xfId="0" applyNumberFormat="1" applyBorder="1" applyAlignment="1">
      <alignment horizontal="right" vertical="distributed"/>
    </xf>
    <xf numFmtId="175" fontId="0" fillId="0" borderId="54" xfId="0" applyNumberFormat="1" applyBorder="1" applyAlignment="1">
      <alignment horizontal="right" vertical="distributed"/>
    </xf>
    <xf numFmtId="175" fontId="0" fillId="0" borderId="36" xfId="0" applyNumberFormat="1" applyFont="1" applyFill="1" applyBorder="1" applyAlignment="1">
      <alignment horizontal="right" vertical="distributed"/>
    </xf>
    <xf numFmtId="175" fontId="0" fillId="0" borderId="48" xfId="0" applyNumberFormat="1" applyBorder="1" applyAlignment="1">
      <alignment horizontal="right" vertical="distributed"/>
    </xf>
    <xf numFmtId="175" fontId="25" fillId="0" borderId="22" xfId="0" applyNumberFormat="1" applyFont="1" applyFill="1" applyBorder="1" applyAlignment="1">
      <alignment horizontal="right" vertical="distributed"/>
    </xf>
    <xf numFmtId="175" fontId="25" fillId="0" borderId="22" xfId="0" applyNumberFormat="1" applyFont="1" applyBorder="1" applyAlignment="1">
      <alignment horizontal="right" vertical="distributed"/>
    </xf>
    <xf numFmtId="175" fontId="0" fillId="0" borderId="30" xfId="0" applyNumberFormat="1" applyFont="1" applyBorder="1" applyAlignment="1">
      <alignment horizontal="right" vertical="distributed"/>
    </xf>
    <xf numFmtId="164" fontId="0" fillId="0" borderId="55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0" fillId="0" borderId="6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2015 год по отраслям</a:t>
            </a:r>
          </a:p>
        </c:rich>
      </c:tx>
      <c:layout>
        <c:manualLayout>
          <c:xMode val="factor"/>
          <c:yMode val="factor"/>
          <c:x val="0.02225"/>
          <c:y val="-0.03675"/>
        </c:manualLayout>
      </c:layout>
      <c:spPr>
        <a:noFill/>
        <a:ln>
          <a:noFill/>
        </a:ln>
      </c:spPr>
    </c:title>
    <c:view3D>
      <c:rotX val="1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4675"/>
          <c:y val="0.50675"/>
          <c:w val="0.549"/>
          <c:h val="0.27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Общегос. вопросы 50,7%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'прилож.2'!$B$8:$B$19</c:f>
              <c:strCache/>
            </c:strRef>
          </c:cat>
          <c:val>
            <c:numRef>
              <c:f>'прилож.2'!$H$8:$H$19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2014 год по отраслям</a:t>
            </a:r>
          </a:p>
        </c:rich>
      </c:tx>
      <c:layout>
        <c:manualLayout>
          <c:xMode val="factor"/>
          <c:yMode val="factor"/>
          <c:x val="0.019"/>
          <c:y val="-0.02025"/>
        </c:manualLayout>
      </c:layout>
      <c:spPr>
        <a:noFill/>
        <a:ln>
          <a:noFill/>
        </a:ln>
      </c:spPr>
    </c:title>
    <c:view3D>
      <c:rotX val="1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85"/>
          <c:y val="0.49325"/>
          <c:w val="0.555"/>
          <c:h val="0.28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'прилож.2'!$B$8:$B$19</c:f>
              <c:strCache/>
            </c:strRef>
          </c:cat>
          <c:val>
            <c:numRef>
              <c:f>'прилож.2'!$E$8:$E$19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2015 год по отраслям</a:t>
            </a:r>
          </a:p>
        </c:rich>
      </c:tx>
      <c:layout>
        <c:manualLayout>
          <c:xMode val="factor"/>
          <c:yMode val="factor"/>
          <c:x val="0.02225"/>
          <c:y val="-0.03675"/>
        </c:manualLayout>
      </c:layout>
      <c:spPr>
        <a:noFill/>
        <a:ln>
          <a:noFill/>
        </a:ln>
      </c:spPr>
    </c:title>
    <c:view3D>
      <c:rotX val="1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5"/>
          <c:y val="0.52875"/>
          <c:w val="0.527"/>
          <c:h val="0.26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Общегос. вопросы
50,7%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Физическая культура и   спорт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'прилож.3'!$B$8:$B$18</c:f>
              <c:strCache/>
            </c:strRef>
          </c:cat>
          <c:val>
            <c:numRef>
              <c:f>'прилож.3'!$H$8:$H$19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'прилож.3'!$B$8:$B$18</c:f>
              <c:strCache/>
            </c:strRef>
          </c:cat>
          <c:val>
            <c:numRef>
              <c:f>'прилож.2'!$H$8:$H$19</c:f>
              <c:numCache>
                <c:ptCount val="8"/>
                <c:pt idx="0">
                  <c:v>4773.599999999999</c:v>
                </c:pt>
                <c:pt idx="1">
                  <c:v>112.5</c:v>
                </c:pt>
                <c:pt idx="2">
                  <c:v>159.2</c:v>
                </c:pt>
                <c:pt idx="3">
                  <c:v>226.9</c:v>
                </c:pt>
                <c:pt idx="4">
                  <c:v>1355.3999999999999</c:v>
                </c:pt>
                <c:pt idx="5">
                  <c:v>95</c:v>
                </c:pt>
                <c:pt idx="6">
                  <c:v>2496.4</c:v>
                </c:pt>
                <c:pt idx="7">
                  <c:v>1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2013 год по отраслям</a:t>
            </a:r>
          </a:p>
        </c:rich>
      </c:tx>
      <c:layout>
        <c:manualLayout>
          <c:xMode val="factor"/>
          <c:yMode val="factor"/>
          <c:x val="0.019"/>
          <c:y val="-0.02025"/>
        </c:manualLayout>
      </c:layout>
      <c:spPr>
        <a:noFill/>
        <a:ln>
          <a:noFill/>
        </a:ln>
      </c:spPr>
    </c:title>
    <c:view3D>
      <c:rotX val="1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4915"/>
          <c:w val="0.56475"/>
          <c:h val="0.27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Культура           21,9%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'прилож.3'!$B$8:$B$18</c:f>
              <c:strCache/>
            </c:strRef>
          </c:cat>
          <c:val>
            <c:numRef>
              <c:f>'прилож.3'!$E$8:$E$18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'прилож.2'!$B$8:$B$19</c:f>
              <c:strCache>
                <c:ptCount val="8"/>
                <c:pt idx="0">
                  <c:v>Общегос.вопросы</c:v>
                </c:pt>
                <c:pt idx="1">
                  <c:v>Нац.оборона</c:v>
                </c:pt>
                <c:pt idx="2">
                  <c:v>Нац. безопасность и правоохр. деятельность</c:v>
                </c:pt>
                <c:pt idx="3">
                  <c:v>Нац.экономика</c:v>
                </c:pt>
                <c:pt idx="4">
                  <c:v>ЖКХ</c:v>
                </c:pt>
                <c:pt idx="5">
                  <c:v>Образование</c:v>
                </c:pt>
                <c:pt idx="6">
                  <c:v>Культура</c:v>
                </c:pt>
                <c:pt idx="7">
                  <c:v>Обслуж. муниц. долга</c:v>
                </c:pt>
              </c:strCache>
            </c:strRef>
          </c:cat>
          <c:val>
            <c:numRef>
              <c:f>'прилож.2'!$E$8:$E$19</c:f>
              <c:numCache>
                <c:ptCount val="8"/>
                <c:pt idx="0">
                  <c:v>4490.8</c:v>
                </c:pt>
                <c:pt idx="1">
                  <c:v>98.9</c:v>
                </c:pt>
                <c:pt idx="2">
                  <c:v>205.5</c:v>
                </c:pt>
                <c:pt idx="3">
                  <c:v>489.8</c:v>
                </c:pt>
                <c:pt idx="4">
                  <c:v>2514.8</c:v>
                </c:pt>
                <c:pt idx="5">
                  <c:v>58</c:v>
                </c:pt>
                <c:pt idx="6">
                  <c:v>1953.2</c:v>
                </c:pt>
                <c:pt idx="7">
                  <c:v>1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23</xdr:row>
      <xdr:rowOff>9525</xdr:rowOff>
    </xdr:from>
    <xdr:to>
      <xdr:col>12</xdr:col>
      <xdr:colOff>733425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5553075" y="35623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23</xdr:row>
      <xdr:rowOff>9525</xdr:rowOff>
    </xdr:from>
    <xdr:to>
      <xdr:col>6</xdr:col>
      <xdr:colOff>228600</xdr:colOff>
      <xdr:row>41</xdr:row>
      <xdr:rowOff>0</xdr:rowOff>
    </xdr:to>
    <xdr:graphicFrame>
      <xdr:nvGraphicFramePr>
        <xdr:cNvPr id="2" name="Chart 9"/>
        <xdr:cNvGraphicFramePr/>
      </xdr:nvGraphicFramePr>
      <xdr:xfrm>
        <a:off x="66675" y="3562350"/>
        <a:ext cx="53816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21</xdr:row>
      <xdr:rowOff>85725</xdr:rowOff>
    </xdr:from>
    <xdr:to>
      <xdr:col>12</xdr:col>
      <xdr:colOff>571500</xdr:colOff>
      <xdr:row>39</xdr:row>
      <xdr:rowOff>66675</xdr:rowOff>
    </xdr:to>
    <xdr:graphicFrame>
      <xdr:nvGraphicFramePr>
        <xdr:cNvPr id="1" name="Chart 2"/>
        <xdr:cNvGraphicFramePr/>
      </xdr:nvGraphicFramePr>
      <xdr:xfrm>
        <a:off x="5172075" y="3762375"/>
        <a:ext cx="51435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28575</xdr:colOff>
      <xdr:row>21</xdr:row>
      <xdr:rowOff>85725</xdr:rowOff>
    </xdr:from>
    <xdr:to>
      <xdr:col>5</xdr:col>
      <xdr:colOff>733425</xdr:colOff>
      <xdr:row>39</xdr:row>
      <xdr:rowOff>66675</xdr:rowOff>
    </xdr:to>
    <xdr:graphicFrame>
      <xdr:nvGraphicFramePr>
        <xdr:cNvPr id="2" name="Chart 11"/>
        <xdr:cNvGraphicFramePr/>
      </xdr:nvGraphicFramePr>
      <xdr:xfrm>
        <a:off x="28575" y="3762375"/>
        <a:ext cx="50673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101" zoomScaleNormal="101" zoomScalePageLayoutView="0" workbookViewId="0" topLeftCell="B2">
      <selection activeCell="F12" sqref="F12"/>
    </sheetView>
  </sheetViews>
  <sheetFormatPr defaultColWidth="8.875" defaultRowHeight="12.75"/>
  <cols>
    <col min="1" max="1" width="5.75390625" style="0" customWidth="1"/>
    <col min="2" max="2" width="20.75390625" style="0" customWidth="1"/>
    <col min="3" max="3" width="10.75390625" style="0" customWidth="1"/>
    <col min="4" max="5" width="10.25390625" style="0" customWidth="1"/>
    <col min="6" max="6" width="10.75390625" style="0" customWidth="1"/>
    <col min="7" max="11" width="10.25390625" style="0" customWidth="1"/>
    <col min="12" max="12" width="10.75390625" style="27" customWidth="1"/>
    <col min="13" max="13" width="10.25390625" style="27" customWidth="1"/>
    <col min="14" max="14" width="10.25390625" style="0" customWidth="1"/>
    <col min="15" max="16" width="8.875" style="0" hidden="1" customWidth="1"/>
  </cols>
  <sheetData>
    <row r="1" ht="12.75">
      <c r="M1" s="30" t="s">
        <v>30</v>
      </c>
    </row>
    <row r="2" ht="12.75">
      <c r="M2" s="31" t="s">
        <v>31</v>
      </c>
    </row>
    <row r="3" spans="2:14" ht="12.75" customHeight="1">
      <c r="B3" s="80" t="s">
        <v>37</v>
      </c>
      <c r="C3" s="80"/>
      <c r="D3" s="80"/>
      <c r="E3" s="80"/>
      <c r="F3" s="80"/>
      <c r="G3" s="80"/>
      <c r="H3" s="80"/>
      <c r="I3" s="80"/>
      <c r="J3" s="80"/>
      <c r="K3" s="7"/>
      <c r="L3" s="7"/>
      <c r="M3" s="7"/>
      <c r="N3" s="7"/>
    </row>
    <row r="4" spans="2:14" ht="12.75" customHeight="1">
      <c r="B4" s="80" t="s">
        <v>40</v>
      </c>
      <c r="C4" s="80"/>
      <c r="D4" s="80"/>
      <c r="E4" s="80"/>
      <c r="F4" s="80"/>
      <c r="G4" s="80"/>
      <c r="H4" s="80"/>
      <c r="I4" s="80"/>
      <c r="J4" s="80"/>
      <c r="K4" s="7"/>
      <c r="L4" s="7"/>
      <c r="M4" s="7"/>
      <c r="N4" s="7"/>
    </row>
    <row r="5" ht="13.5" thickBot="1">
      <c r="A5" t="s">
        <v>23</v>
      </c>
    </row>
    <row r="6" spans="3:13" ht="24.75" customHeight="1" thickBot="1">
      <c r="C6" s="81" t="s">
        <v>34</v>
      </c>
      <c r="D6" s="82"/>
      <c r="E6" s="83"/>
      <c r="F6" s="81" t="s">
        <v>38</v>
      </c>
      <c r="G6" s="82"/>
      <c r="H6" s="83"/>
      <c r="I6" s="81" t="s">
        <v>21</v>
      </c>
      <c r="J6" s="82"/>
      <c r="K6" s="82"/>
      <c r="L6" s="76" t="s">
        <v>33</v>
      </c>
      <c r="M6" s="77"/>
    </row>
    <row r="7" spans="1:13" ht="51.75" thickBot="1">
      <c r="A7" s="3" t="s">
        <v>24</v>
      </c>
      <c r="B7" s="53" t="s">
        <v>11</v>
      </c>
      <c r="C7" s="54" t="s">
        <v>22</v>
      </c>
      <c r="D7" s="55" t="s">
        <v>26</v>
      </c>
      <c r="E7" s="56" t="s">
        <v>20</v>
      </c>
      <c r="F7" s="57" t="s">
        <v>22</v>
      </c>
      <c r="G7" s="55" t="s">
        <v>26</v>
      </c>
      <c r="H7" s="58" t="s">
        <v>20</v>
      </c>
      <c r="I7" s="59" t="s">
        <v>22</v>
      </c>
      <c r="J7" s="60" t="s">
        <v>26</v>
      </c>
      <c r="K7" s="53" t="s">
        <v>20</v>
      </c>
      <c r="L7" s="61" t="s">
        <v>35</v>
      </c>
      <c r="M7" s="62" t="s">
        <v>43</v>
      </c>
    </row>
    <row r="8" spans="1:13" ht="12.75">
      <c r="A8" s="4" t="s">
        <v>0</v>
      </c>
      <c r="B8" s="43" t="s">
        <v>12</v>
      </c>
      <c r="C8" s="44">
        <v>4489.8</v>
      </c>
      <c r="D8" s="45">
        <v>1</v>
      </c>
      <c r="E8" s="46">
        <f>SUM(C8:D8)</f>
        <v>4490.8</v>
      </c>
      <c r="F8" s="47">
        <f>4673.2-G8+100.4</f>
        <v>4772.599999999999</v>
      </c>
      <c r="G8" s="45">
        <v>1</v>
      </c>
      <c r="H8" s="48">
        <f>SUM(F8:G8)</f>
        <v>4773.599999999999</v>
      </c>
      <c r="I8" s="49">
        <f>F8/C8*100</f>
        <v>106.29872154661678</v>
      </c>
      <c r="J8" s="20">
        <f aca="true" t="shared" si="0" ref="J8:J22">G8/D8*100</f>
        <v>100</v>
      </c>
      <c r="K8" s="50">
        <f>H8/E8*100</f>
        <v>106.29731896321366</v>
      </c>
      <c r="L8" s="51">
        <f aca="true" t="shared" si="1" ref="L8:L17">E8/$E$22*100</f>
        <v>45.76844679983694</v>
      </c>
      <c r="M8" s="52">
        <f aca="true" t="shared" si="2" ref="M8:M17">H8/$H$22*100</f>
        <v>51.77440347071583</v>
      </c>
    </row>
    <row r="9" spans="1:13" ht="12.75">
      <c r="A9" s="5" t="s">
        <v>10</v>
      </c>
      <c r="B9" s="6" t="s">
        <v>13</v>
      </c>
      <c r="C9" s="8">
        <v>0</v>
      </c>
      <c r="D9" s="9">
        <v>98.9</v>
      </c>
      <c r="E9" s="17">
        <f>SUM(C9:D9)</f>
        <v>98.9</v>
      </c>
      <c r="F9" s="22">
        <v>0</v>
      </c>
      <c r="G9" s="9">
        <v>112.5</v>
      </c>
      <c r="H9" s="21">
        <f>SUM(F9:G9)</f>
        <v>112.5</v>
      </c>
      <c r="I9" s="74" t="e">
        <f>F9/C9*100</f>
        <v>#DIV/0!</v>
      </c>
      <c r="J9" s="20">
        <f t="shared" si="0"/>
        <v>113.75126390293224</v>
      </c>
      <c r="K9" s="34">
        <f aca="true" t="shared" si="3" ref="K9:K19">H9/E9*100</f>
        <v>113.75126390293224</v>
      </c>
      <c r="L9" s="37">
        <f>E9/$E$22*100</f>
        <v>1.0079494496534855</v>
      </c>
      <c r="M9" s="38">
        <f t="shared" si="2"/>
        <v>1.2201735357917571</v>
      </c>
    </row>
    <row r="10" spans="1:13" ht="22.5">
      <c r="A10" s="4" t="s">
        <v>1</v>
      </c>
      <c r="B10" s="26" t="s">
        <v>28</v>
      </c>
      <c r="C10" s="8">
        <v>205.5</v>
      </c>
      <c r="D10" s="9">
        <v>0</v>
      </c>
      <c r="E10" s="17">
        <f aca="true" t="shared" si="4" ref="E10:E19">SUM(C10:D10)</f>
        <v>205.5</v>
      </c>
      <c r="F10" s="22">
        <v>159.2</v>
      </c>
      <c r="G10" s="9">
        <v>0</v>
      </c>
      <c r="H10" s="21">
        <f aca="true" t="shared" si="5" ref="H10:H19">SUM(F10:G10)</f>
        <v>159.2</v>
      </c>
      <c r="I10" s="19">
        <f aca="true" t="shared" si="6" ref="I10:I19">F10/C10*100</f>
        <v>77.46958637469585</v>
      </c>
      <c r="J10" s="28" t="e">
        <f t="shared" si="0"/>
        <v>#DIV/0!</v>
      </c>
      <c r="K10" s="34">
        <f t="shared" si="3"/>
        <v>77.46958637469585</v>
      </c>
      <c r="L10" s="37">
        <f t="shared" si="1"/>
        <v>2.0943742356298407</v>
      </c>
      <c r="M10" s="38">
        <f>H10/$H$22*100</f>
        <v>1.7266811279826468</v>
      </c>
    </row>
    <row r="11" spans="1:13" ht="12.75">
      <c r="A11" s="4" t="s">
        <v>2</v>
      </c>
      <c r="B11" s="6" t="s">
        <v>14</v>
      </c>
      <c r="C11" s="8">
        <v>489.8</v>
      </c>
      <c r="D11" s="9">
        <v>0</v>
      </c>
      <c r="E11" s="17">
        <f t="shared" si="4"/>
        <v>489.8</v>
      </c>
      <c r="F11" s="22">
        <v>226.9</v>
      </c>
      <c r="G11" s="9">
        <v>0</v>
      </c>
      <c r="H11" s="21">
        <f t="shared" si="5"/>
        <v>226.9</v>
      </c>
      <c r="I11" s="19">
        <f t="shared" si="6"/>
        <v>46.3250306247448</v>
      </c>
      <c r="J11" s="28" t="e">
        <f t="shared" si="0"/>
        <v>#DIV/0!</v>
      </c>
      <c r="K11" s="34">
        <f t="shared" si="3"/>
        <v>46.3250306247448</v>
      </c>
      <c r="L11" s="37">
        <f t="shared" si="1"/>
        <v>4.991846718304117</v>
      </c>
      <c r="M11" s="38">
        <f t="shared" si="2"/>
        <v>2.4609544468546645</v>
      </c>
    </row>
    <row r="12" spans="1:13" ht="12.75">
      <c r="A12" s="4" t="s">
        <v>3</v>
      </c>
      <c r="B12" s="6" t="s">
        <v>15</v>
      </c>
      <c r="C12" s="8">
        <v>2514.8</v>
      </c>
      <c r="D12" s="9">
        <v>0</v>
      </c>
      <c r="E12" s="17">
        <f t="shared" si="4"/>
        <v>2514.8</v>
      </c>
      <c r="F12" s="22">
        <f>1455.8-20-80.4</f>
        <v>1355.3999999999999</v>
      </c>
      <c r="G12" s="9">
        <v>0</v>
      </c>
      <c r="H12" s="21">
        <f t="shared" si="5"/>
        <v>1355.3999999999999</v>
      </c>
      <c r="I12" s="19">
        <f t="shared" si="6"/>
        <v>53.89693017337361</v>
      </c>
      <c r="J12" s="28" t="e">
        <f t="shared" si="0"/>
        <v>#DIV/0!</v>
      </c>
      <c r="K12" s="34">
        <f t="shared" si="3"/>
        <v>53.89693017337361</v>
      </c>
      <c r="L12" s="37">
        <f t="shared" si="1"/>
        <v>25.62984101100693</v>
      </c>
      <c r="M12" s="38">
        <f t="shared" si="2"/>
        <v>14.70065075921909</v>
      </c>
    </row>
    <row r="13" spans="1:13" ht="12.75" hidden="1">
      <c r="A13" s="4" t="s">
        <v>4</v>
      </c>
      <c r="B13" s="6" t="s">
        <v>16</v>
      </c>
      <c r="C13" s="8"/>
      <c r="D13" s="9"/>
      <c r="E13" s="17">
        <f t="shared" si="4"/>
        <v>0</v>
      </c>
      <c r="F13" s="22"/>
      <c r="G13" s="9"/>
      <c r="H13" s="21">
        <f t="shared" si="5"/>
        <v>0</v>
      </c>
      <c r="I13" s="19" t="e">
        <f t="shared" si="6"/>
        <v>#DIV/0!</v>
      </c>
      <c r="J13" s="28" t="e">
        <f t="shared" si="0"/>
        <v>#DIV/0!</v>
      </c>
      <c r="K13" s="34" t="e">
        <f t="shared" si="3"/>
        <v>#DIV/0!</v>
      </c>
      <c r="L13" s="37">
        <f t="shared" si="1"/>
        <v>0</v>
      </c>
      <c r="M13" s="38">
        <f t="shared" si="2"/>
        <v>0</v>
      </c>
    </row>
    <row r="14" spans="1:13" ht="12.75">
      <c r="A14" s="4" t="s">
        <v>5</v>
      </c>
      <c r="B14" s="6" t="s">
        <v>18</v>
      </c>
      <c r="C14" s="8">
        <v>58</v>
      </c>
      <c r="D14" s="9">
        <v>0</v>
      </c>
      <c r="E14" s="17">
        <f t="shared" si="4"/>
        <v>58</v>
      </c>
      <c r="F14" s="22">
        <v>95</v>
      </c>
      <c r="G14" s="9">
        <v>0</v>
      </c>
      <c r="H14" s="21">
        <f t="shared" si="5"/>
        <v>95</v>
      </c>
      <c r="I14" s="19">
        <f t="shared" si="6"/>
        <v>163.79310344827587</v>
      </c>
      <c r="J14" s="28" t="e">
        <f t="shared" si="0"/>
        <v>#DIV/0!</v>
      </c>
      <c r="K14" s="34">
        <f t="shared" si="3"/>
        <v>163.79310344827587</v>
      </c>
      <c r="L14" s="37">
        <f t="shared" si="1"/>
        <v>0.591112922951488</v>
      </c>
      <c r="M14" s="38">
        <f t="shared" si="2"/>
        <v>1.030368763557484</v>
      </c>
    </row>
    <row r="15" spans="1:13" ht="12.75">
      <c r="A15" s="4" t="s">
        <v>6</v>
      </c>
      <c r="B15" s="6" t="s">
        <v>17</v>
      </c>
      <c r="C15" s="8">
        <v>1953.2</v>
      </c>
      <c r="D15" s="9">
        <v>0</v>
      </c>
      <c r="E15" s="17">
        <f t="shared" si="4"/>
        <v>1953.2</v>
      </c>
      <c r="F15" s="22">
        <v>2496.4</v>
      </c>
      <c r="G15" s="9">
        <v>0</v>
      </c>
      <c r="H15" s="21">
        <f t="shared" si="5"/>
        <v>2496.4</v>
      </c>
      <c r="I15" s="19">
        <f t="shared" si="6"/>
        <v>127.81077206635265</v>
      </c>
      <c r="J15" s="28" t="e">
        <f t="shared" si="0"/>
        <v>#DIV/0!</v>
      </c>
      <c r="K15" s="34">
        <f t="shared" si="3"/>
        <v>127.81077206635265</v>
      </c>
      <c r="L15" s="37">
        <f t="shared" si="1"/>
        <v>19.90623726049735</v>
      </c>
      <c r="M15" s="38">
        <f t="shared" si="2"/>
        <v>27.07592190889371</v>
      </c>
    </row>
    <row r="16" spans="1:13" ht="12.75" hidden="1">
      <c r="A16" s="4" t="s">
        <v>7</v>
      </c>
      <c r="B16" s="6" t="s">
        <v>25</v>
      </c>
      <c r="C16" s="8">
        <v>0</v>
      </c>
      <c r="D16" s="9">
        <v>0</v>
      </c>
      <c r="E16" s="17">
        <f t="shared" si="4"/>
        <v>0</v>
      </c>
      <c r="F16" s="22"/>
      <c r="G16" s="9">
        <v>0</v>
      </c>
      <c r="H16" s="21">
        <f t="shared" si="5"/>
        <v>0</v>
      </c>
      <c r="I16" s="19" t="e">
        <f t="shared" si="6"/>
        <v>#DIV/0!</v>
      </c>
      <c r="J16" s="28" t="e">
        <f t="shared" si="0"/>
        <v>#DIV/0!</v>
      </c>
      <c r="K16" s="34" t="e">
        <f t="shared" si="3"/>
        <v>#DIV/0!</v>
      </c>
      <c r="L16" s="37">
        <f t="shared" si="1"/>
        <v>0</v>
      </c>
      <c r="M16" s="38">
        <f t="shared" si="2"/>
        <v>0</v>
      </c>
    </row>
    <row r="17" spans="1:13" ht="12.75" hidden="1">
      <c r="A17" s="4" t="s">
        <v>8</v>
      </c>
      <c r="B17" s="6" t="s">
        <v>19</v>
      </c>
      <c r="C17" s="8">
        <v>0</v>
      </c>
      <c r="D17" s="9">
        <v>0</v>
      </c>
      <c r="E17" s="17">
        <f t="shared" si="4"/>
        <v>0</v>
      </c>
      <c r="F17" s="22">
        <v>0</v>
      </c>
      <c r="G17" s="9">
        <v>0</v>
      </c>
      <c r="H17" s="21">
        <f t="shared" si="5"/>
        <v>0</v>
      </c>
      <c r="I17" s="74" t="e">
        <f t="shared" si="6"/>
        <v>#DIV/0!</v>
      </c>
      <c r="J17" s="28" t="e">
        <f t="shared" si="0"/>
        <v>#DIV/0!</v>
      </c>
      <c r="K17" s="63" t="e">
        <f t="shared" si="3"/>
        <v>#DIV/0!</v>
      </c>
      <c r="L17" s="37">
        <f t="shared" si="1"/>
        <v>0</v>
      </c>
      <c r="M17" s="38">
        <f t="shared" si="2"/>
        <v>0</v>
      </c>
    </row>
    <row r="18" spans="1:13" ht="12.75" hidden="1">
      <c r="A18" s="4">
        <v>1101</v>
      </c>
      <c r="B18" s="6" t="s">
        <v>29</v>
      </c>
      <c r="C18" s="8">
        <v>0</v>
      </c>
      <c r="D18" s="9">
        <v>0</v>
      </c>
      <c r="E18" s="17">
        <f>SUM(C18:D18)</f>
        <v>0</v>
      </c>
      <c r="F18" s="22">
        <v>0</v>
      </c>
      <c r="G18" s="9">
        <v>0</v>
      </c>
      <c r="H18" s="21">
        <f>SUM(F18:G18)</f>
        <v>0</v>
      </c>
      <c r="I18" s="74" t="e">
        <f t="shared" si="6"/>
        <v>#DIV/0!</v>
      </c>
      <c r="J18" s="28" t="e">
        <f t="shared" si="0"/>
        <v>#DIV/0!</v>
      </c>
      <c r="K18" s="63" t="e">
        <f t="shared" si="3"/>
        <v>#DIV/0!</v>
      </c>
      <c r="L18" s="37">
        <f>E18/$E$22*100</f>
        <v>0</v>
      </c>
      <c r="M18" s="38">
        <f>H18/$H$22*100</f>
        <v>0</v>
      </c>
    </row>
    <row r="19" spans="1:13" ht="13.5" thickBot="1">
      <c r="A19" s="4">
        <v>1300</v>
      </c>
      <c r="B19" s="6" t="s">
        <v>27</v>
      </c>
      <c r="C19" s="10">
        <v>1</v>
      </c>
      <c r="D19" s="11">
        <v>0</v>
      </c>
      <c r="E19" s="18">
        <f t="shared" si="4"/>
        <v>1</v>
      </c>
      <c r="F19" s="23">
        <v>1</v>
      </c>
      <c r="G19" s="24">
        <v>0</v>
      </c>
      <c r="H19" s="25">
        <f t="shared" si="5"/>
        <v>1</v>
      </c>
      <c r="I19" s="19">
        <f t="shared" si="6"/>
        <v>100</v>
      </c>
      <c r="J19" s="29" t="e">
        <f t="shared" si="0"/>
        <v>#DIV/0!</v>
      </c>
      <c r="K19" s="35">
        <f t="shared" si="3"/>
        <v>100</v>
      </c>
      <c r="L19" s="37">
        <f>E19/$E$22*100</f>
        <v>0.010191602119853241</v>
      </c>
      <c r="M19" s="38">
        <f>H19/$H$22*100</f>
        <v>0.01084598698481562</v>
      </c>
    </row>
    <row r="20" spans="3:13" ht="13.5" hidden="1" thickBot="1">
      <c r="C20" s="12"/>
      <c r="D20" s="12"/>
      <c r="E20" s="12"/>
      <c r="F20" s="12"/>
      <c r="G20" s="12"/>
      <c r="H20" s="12"/>
      <c r="I20" s="12"/>
      <c r="J20" s="29" t="e">
        <f t="shared" si="0"/>
        <v>#DIV/0!</v>
      </c>
      <c r="K20" s="12"/>
      <c r="L20" s="37">
        <f>E20/$E$22*100</f>
        <v>0</v>
      </c>
      <c r="M20" s="38">
        <f>H20/$H$22*100</f>
        <v>0</v>
      </c>
    </row>
    <row r="21" spans="3:13" ht="13.5" hidden="1" thickBot="1">
      <c r="C21" s="12"/>
      <c r="D21" s="12"/>
      <c r="E21" s="12"/>
      <c r="F21" s="12"/>
      <c r="G21" s="12"/>
      <c r="H21" s="12"/>
      <c r="I21" s="12"/>
      <c r="J21" s="29" t="e">
        <f t="shared" si="0"/>
        <v>#DIV/0!</v>
      </c>
      <c r="K21" s="12"/>
      <c r="L21" s="39">
        <f>E21/$E$22*100</f>
        <v>0</v>
      </c>
      <c r="M21" s="40">
        <f>H21/$H$22*100</f>
        <v>0</v>
      </c>
    </row>
    <row r="22" spans="1:13" ht="13.5" thickBot="1">
      <c r="A22" s="78" t="s">
        <v>9</v>
      </c>
      <c r="B22" s="79"/>
      <c r="C22" s="13">
        <f aca="true" t="shared" si="7" ref="C22:H22">SUM(C8:C19)</f>
        <v>9712.1</v>
      </c>
      <c r="D22" s="14">
        <f t="shared" si="7"/>
        <v>99.9</v>
      </c>
      <c r="E22" s="15">
        <f t="shared" si="7"/>
        <v>9812</v>
      </c>
      <c r="F22" s="13">
        <f t="shared" si="7"/>
        <v>9106.499999999998</v>
      </c>
      <c r="G22" s="14">
        <f t="shared" si="7"/>
        <v>113.5</v>
      </c>
      <c r="H22" s="15">
        <f t="shared" si="7"/>
        <v>9219.999999999998</v>
      </c>
      <c r="I22" s="16">
        <f>F22/C22*100</f>
        <v>93.76447936079734</v>
      </c>
      <c r="J22" s="33">
        <f t="shared" si="0"/>
        <v>113.61361361361362</v>
      </c>
      <c r="K22" s="36">
        <f>H22/E22*100</f>
        <v>93.96657154504686</v>
      </c>
      <c r="L22" s="41">
        <f>E22/$E$22*100</f>
        <v>100</v>
      </c>
      <c r="M22" s="42">
        <f>H22/$H$22*100</f>
        <v>100</v>
      </c>
    </row>
    <row r="35" spans="1:5" ht="12.75">
      <c r="A35" s="1"/>
      <c r="B35" s="1"/>
      <c r="C35" s="2"/>
      <c r="D35" s="2"/>
      <c r="E35" s="2"/>
    </row>
    <row r="36" spans="1:5" ht="12.75">
      <c r="A36" s="1"/>
      <c r="B36" s="1"/>
      <c r="C36" s="2"/>
      <c r="D36" s="2"/>
      <c r="E36" s="2"/>
    </row>
  </sheetData>
  <sheetProtection/>
  <mergeCells count="7">
    <mergeCell ref="L6:M6"/>
    <mergeCell ref="A22:B22"/>
    <mergeCell ref="B3:J3"/>
    <mergeCell ref="B4:J4"/>
    <mergeCell ref="C6:E6"/>
    <mergeCell ref="F6:H6"/>
    <mergeCell ref="I6:K6"/>
  </mergeCells>
  <printOptions horizontalCentered="1"/>
  <pageMargins left="0.3937007874015748" right="0.3937007874015748" top="0.5905511811023623" bottom="0.3937007874015748" header="0.7480314960629921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7">
      <selection activeCell="D17" sqref="D17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11" width="10.25390625" style="0" customWidth="1"/>
    <col min="12" max="13" width="9.125" style="27" customWidth="1"/>
  </cols>
  <sheetData>
    <row r="1" ht="12.75">
      <c r="M1" s="30" t="s">
        <v>32</v>
      </c>
    </row>
    <row r="2" ht="12.75">
      <c r="M2" s="31" t="s">
        <v>31</v>
      </c>
    </row>
    <row r="3" spans="2:11" ht="12.75">
      <c r="B3" s="80" t="s">
        <v>36</v>
      </c>
      <c r="C3" s="80"/>
      <c r="D3" s="80"/>
      <c r="E3" s="80"/>
      <c r="F3" s="80"/>
      <c r="G3" s="80"/>
      <c r="H3" s="80"/>
      <c r="I3" s="80"/>
      <c r="J3" s="80"/>
      <c r="K3" s="7"/>
    </row>
    <row r="4" spans="2:11" ht="12.75">
      <c r="B4" s="80" t="s">
        <v>39</v>
      </c>
      <c r="C4" s="80"/>
      <c r="D4" s="80"/>
      <c r="E4" s="80"/>
      <c r="F4" s="80"/>
      <c r="G4" s="80"/>
      <c r="H4" s="80"/>
      <c r="I4" s="80"/>
      <c r="J4" s="80"/>
      <c r="K4" s="7"/>
    </row>
    <row r="5" ht="13.5" thickBot="1">
      <c r="A5" t="s">
        <v>23</v>
      </c>
    </row>
    <row r="6" spans="3:13" ht="24.75" customHeight="1" thickBot="1">
      <c r="C6" s="81" t="s">
        <v>34</v>
      </c>
      <c r="D6" s="82"/>
      <c r="E6" s="83"/>
      <c r="F6" s="81" t="s">
        <v>38</v>
      </c>
      <c r="G6" s="82"/>
      <c r="H6" s="83"/>
      <c r="I6" s="81" t="s">
        <v>21</v>
      </c>
      <c r="J6" s="82"/>
      <c r="K6" s="82"/>
      <c r="L6" s="76" t="s">
        <v>33</v>
      </c>
      <c r="M6" s="77"/>
    </row>
    <row r="7" spans="1:13" ht="51.75" thickBot="1">
      <c r="A7" s="65" t="s">
        <v>24</v>
      </c>
      <c r="B7" s="56" t="s">
        <v>11</v>
      </c>
      <c r="C7" s="54" t="s">
        <v>22</v>
      </c>
      <c r="D7" s="55" t="s">
        <v>26</v>
      </c>
      <c r="E7" s="56" t="s">
        <v>20</v>
      </c>
      <c r="F7" s="57" t="s">
        <v>22</v>
      </c>
      <c r="G7" s="55" t="s">
        <v>26</v>
      </c>
      <c r="H7" s="58" t="s">
        <v>20</v>
      </c>
      <c r="I7" s="59" t="s">
        <v>22</v>
      </c>
      <c r="J7" s="60" t="s">
        <v>26</v>
      </c>
      <c r="K7" s="53" t="s">
        <v>20</v>
      </c>
      <c r="L7" s="61" t="s">
        <v>35</v>
      </c>
      <c r="M7" s="62" t="s">
        <v>43</v>
      </c>
    </row>
    <row r="8" spans="1:13" ht="12.75">
      <c r="A8" s="64" t="s">
        <v>0</v>
      </c>
      <c r="B8" s="43" t="s">
        <v>41</v>
      </c>
      <c r="C8" s="47">
        <f>4224.2-1</f>
        <v>4223.2</v>
      </c>
      <c r="D8" s="45">
        <v>1</v>
      </c>
      <c r="E8" s="46">
        <f>SUM(C8:D8)</f>
        <v>4224.2</v>
      </c>
      <c r="F8" s="47">
        <f>4673.2-G8+100.4</f>
        <v>4772.599999999999</v>
      </c>
      <c r="G8" s="45">
        <v>1</v>
      </c>
      <c r="H8" s="48">
        <f>SUM(F8:G8)</f>
        <v>4773.599999999999</v>
      </c>
      <c r="I8" s="49">
        <f>F8/C8*100</f>
        <v>113.00909263118012</v>
      </c>
      <c r="J8" s="74">
        <f>G8/D8*100</f>
        <v>100</v>
      </c>
      <c r="K8" s="50">
        <f>H8/E8*100</f>
        <v>113.00601297287058</v>
      </c>
      <c r="L8" s="51">
        <f aca="true" t="shared" si="0" ref="L8:L21">E8/$E$21*100</f>
        <v>49.41336109583913</v>
      </c>
      <c r="M8" s="52">
        <f aca="true" t="shared" si="1" ref="M8:M21">H8/$H$21*100</f>
        <v>51.77440347071583</v>
      </c>
    </row>
    <row r="9" spans="1:13" ht="12.75">
      <c r="A9" s="5" t="s">
        <v>10</v>
      </c>
      <c r="B9" s="6" t="s">
        <v>42</v>
      </c>
      <c r="C9" s="22">
        <v>0</v>
      </c>
      <c r="D9" s="9">
        <v>98.8</v>
      </c>
      <c r="E9" s="17">
        <f>SUM(C9:D9)</f>
        <v>98.8</v>
      </c>
      <c r="F9" s="22">
        <v>0</v>
      </c>
      <c r="G9" s="9">
        <v>112.5</v>
      </c>
      <c r="H9" s="21">
        <f>SUM(F9:G9)</f>
        <v>112.5</v>
      </c>
      <c r="I9" s="73" t="e">
        <f>F9/C9*100</f>
        <v>#DIV/0!</v>
      </c>
      <c r="J9" s="19">
        <f>G9/D9*100</f>
        <v>113.86639676113361</v>
      </c>
      <c r="K9" s="75">
        <f aca="true" t="shared" si="2" ref="K9:K18">H9/E9*100</f>
        <v>113.86639676113361</v>
      </c>
      <c r="L9" s="37">
        <f t="shared" si="0"/>
        <v>1.1557312807795337</v>
      </c>
      <c r="M9" s="38">
        <f t="shared" si="1"/>
        <v>1.2201735357917571</v>
      </c>
    </row>
    <row r="10" spans="1:13" ht="22.5">
      <c r="A10" s="4" t="s">
        <v>1</v>
      </c>
      <c r="B10" s="26" t="s">
        <v>28</v>
      </c>
      <c r="C10" s="22">
        <v>160.5</v>
      </c>
      <c r="D10" s="9">
        <v>0</v>
      </c>
      <c r="E10" s="17">
        <f aca="true" t="shared" si="3" ref="E10:E18">SUM(C10:D10)</f>
        <v>160.5</v>
      </c>
      <c r="F10" s="22">
        <v>159.2</v>
      </c>
      <c r="G10" s="9">
        <v>0</v>
      </c>
      <c r="H10" s="21">
        <f aca="true" t="shared" si="4" ref="H10:H18">SUM(F10:G10)</f>
        <v>159.2</v>
      </c>
      <c r="I10" s="19">
        <f aca="true" t="shared" si="5" ref="I10:I18">F10/C10*100</f>
        <v>99.19003115264798</v>
      </c>
      <c r="J10" s="28" t="e">
        <f aca="true" t="shared" si="6" ref="J10:J21">G10/D10*100</f>
        <v>#DIV/0!</v>
      </c>
      <c r="K10" s="34">
        <f t="shared" si="2"/>
        <v>99.19003115264798</v>
      </c>
      <c r="L10" s="37">
        <f>E10/$E$21*100</f>
        <v>1.8774784470153356</v>
      </c>
      <c r="M10" s="38">
        <f t="shared" si="1"/>
        <v>1.7266811279826468</v>
      </c>
    </row>
    <row r="11" spans="1:13" ht="12.75">
      <c r="A11" s="4" t="s">
        <v>2</v>
      </c>
      <c r="B11" s="6" t="s">
        <v>14</v>
      </c>
      <c r="C11" s="22">
        <v>600.6</v>
      </c>
      <c r="D11" s="9">
        <v>0</v>
      </c>
      <c r="E11" s="17">
        <f t="shared" si="3"/>
        <v>600.6</v>
      </c>
      <c r="F11" s="22">
        <v>226.9</v>
      </c>
      <c r="G11" s="9">
        <v>0</v>
      </c>
      <c r="H11" s="21">
        <f t="shared" si="4"/>
        <v>226.9</v>
      </c>
      <c r="I11" s="19">
        <f t="shared" si="5"/>
        <v>37.77888777888778</v>
      </c>
      <c r="J11" s="28" t="e">
        <f t="shared" si="6"/>
        <v>#DIV/0!</v>
      </c>
      <c r="K11" s="34">
        <f t="shared" si="2"/>
        <v>37.77888777888778</v>
      </c>
      <c r="L11" s="37">
        <f t="shared" si="0"/>
        <v>7.025629627896639</v>
      </c>
      <c r="M11" s="38">
        <f t="shared" si="1"/>
        <v>2.4609544468546645</v>
      </c>
    </row>
    <row r="12" spans="1:13" ht="12.75">
      <c r="A12" s="4" t="s">
        <v>3</v>
      </c>
      <c r="B12" s="6" t="s">
        <v>15</v>
      </c>
      <c r="C12" s="22">
        <v>1403.8</v>
      </c>
      <c r="D12" s="9">
        <v>0</v>
      </c>
      <c r="E12" s="17">
        <f t="shared" si="3"/>
        <v>1403.8</v>
      </c>
      <c r="F12" s="22">
        <f>1455.8-20-80.4</f>
        <v>1355.3999999999999</v>
      </c>
      <c r="G12" s="9">
        <v>0</v>
      </c>
      <c r="H12" s="21">
        <f t="shared" si="4"/>
        <v>1355.3999999999999</v>
      </c>
      <c r="I12" s="19">
        <f t="shared" si="5"/>
        <v>96.55221541530132</v>
      </c>
      <c r="J12" s="28" t="e">
        <f t="shared" si="6"/>
        <v>#DIV/0!</v>
      </c>
      <c r="K12" s="34">
        <f t="shared" si="2"/>
        <v>96.55221541530132</v>
      </c>
      <c r="L12" s="37">
        <f t="shared" si="0"/>
        <v>16.421210242493007</v>
      </c>
      <c r="M12" s="38">
        <f t="shared" si="1"/>
        <v>14.70065075921909</v>
      </c>
    </row>
    <row r="13" spans="1:13" ht="12.75" hidden="1">
      <c r="A13" s="4" t="s">
        <v>4</v>
      </c>
      <c r="B13" s="6" t="s">
        <v>16</v>
      </c>
      <c r="C13" s="22"/>
      <c r="D13" s="9"/>
      <c r="E13" s="17">
        <f t="shared" si="3"/>
        <v>0</v>
      </c>
      <c r="F13" s="22"/>
      <c r="G13" s="9"/>
      <c r="H13" s="21">
        <f t="shared" si="4"/>
        <v>0</v>
      </c>
      <c r="I13" s="19" t="e">
        <f t="shared" si="5"/>
        <v>#DIV/0!</v>
      </c>
      <c r="J13" s="28" t="e">
        <f t="shared" si="6"/>
        <v>#DIV/0!</v>
      </c>
      <c r="K13" s="34" t="e">
        <f t="shared" si="2"/>
        <v>#DIV/0!</v>
      </c>
      <c r="L13" s="37">
        <f t="shared" si="0"/>
        <v>0</v>
      </c>
      <c r="M13" s="38">
        <f t="shared" si="1"/>
        <v>0</v>
      </c>
    </row>
    <row r="14" spans="1:13" ht="12.75">
      <c r="A14" s="4" t="s">
        <v>5</v>
      </c>
      <c r="B14" s="6" t="s">
        <v>18</v>
      </c>
      <c r="C14" s="22">
        <v>98</v>
      </c>
      <c r="D14" s="9">
        <v>0</v>
      </c>
      <c r="E14" s="17">
        <f t="shared" si="3"/>
        <v>98</v>
      </c>
      <c r="F14" s="22">
        <v>95</v>
      </c>
      <c r="G14" s="9">
        <v>0</v>
      </c>
      <c r="H14" s="21">
        <f t="shared" si="4"/>
        <v>95</v>
      </c>
      <c r="I14" s="19">
        <f t="shared" si="5"/>
        <v>96.93877551020408</v>
      </c>
      <c r="J14" s="28" t="e">
        <f t="shared" si="6"/>
        <v>#DIV/0!</v>
      </c>
      <c r="K14" s="34">
        <f t="shared" si="2"/>
        <v>96.93877551020408</v>
      </c>
      <c r="L14" s="37">
        <f t="shared" si="0"/>
        <v>1.1463731327570272</v>
      </c>
      <c r="M14" s="38">
        <f t="shared" si="1"/>
        <v>1.030368763557484</v>
      </c>
    </row>
    <row r="15" spans="1:13" ht="12.75">
      <c r="A15" s="4" t="s">
        <v>6</v>
      </c>
      <c r="B15" s="6" t="s">
        <v>17</v>
      </c>
      <c r="C15" s="22">
        <v>1871.8</v>
      </c>
      <c r="D15" s="9">
        <v>0</v>
      </c>
      <c r="E15" s="17">
        <f t="shared" si="3"/>
        <v>1871.8</v>
      </c>
      <c r="F15" s="22">
        <v>2496.4</v>
      </c>
      <c r="G15" s="9">
        <v>0</v>
      </c>
      <c r="H15" s="21">
        <f t="shared" si="4"/>
        <v>2496.4</v>
      </c>
      <c r="I15" s="19">
        <f t="shared" si="5"/>
        <v>133.36894967411047</v>
      </c>
      <c r="J15" s="28" t="e">
        <f t="shared" si="6"/>
        <v>#DIV/0!</v>
      </c>
      <c r="K15" s="34">
        <f t="shared" si="2"/>
        <v>133.36894967411047</v>
      </c>
      <c r="L15" s="37">
        <f t="shared" si="0"/>
        <v>21.89572683565922</v>
      </c>
      <c r="M15" s="38">
        <f>H15/$H$21*100</f>
        <v>27.07592190889371</v>
      </c>
    </row>
    <row r="16" spans="1:13" ht="12.75" hidden="1">
      <c r="A16" s="4" t="s">
        <v>7</v>
      </c>
      <c r="B16" s="6" t="s">
        <v>25</v>
      </c>
      <c r="C16" s="22"/>
      <c r="D16" s="9">
        <v>0</v>
      </c>
      <c r="E16" s="17">
        <f t="shared" si="3"/>
        <v>0</v>
      </c>
      <c r="F16" s="22"/>
      <c r="G16" s="9">
        <v>0</v>
      </c>
      <c r="H16" s="21">
        <f t="shared" si="4"/>
        <v>0</v>
      </c>
      <c r="I16" s="19" t="e">
        <f t="shared" si="5"/>
        <v>#DIV/0!</v>
      </c>
      <c r="J16" s="28" t="e">
        <f t="shared" si="6"/>
        <v>#DIV/0!</v>
      </c>
      <c r="K16" s="34" t="e">
        <f t="shared" si="2"/>
        <v>#DIV/0!</v>
      </c>
      <c r="L16" s="37">
        <f t="shared" si="0"/>
        <v>0</v>
      </c>
      <c r="M16" s="38">
        <f>H16/$H$21*100</f>
        <v>0</v>
      </c>
    </row>
    <row r="17" spans="1:13" ht="22.5">
      <c r="A17" s="4">
        <v>1100</v>
      </c>
      <c r="B17" s="26" t="s">
        <v>29</v>
      </c>
      <c r="C17" s="22">
        <v>90</v>
      </c>
      <c r="D17" s="9">
        <v>0</v>
      </c>
      <c r="E17" s="17">
        <f t="shared" si="3"/>
        <v>90</v>
      </c>
      <c r="F17" s="22">
        <v>0</v>
      </c>
      <c r="G17" s="9">
        <v>0</v>
      </c>
      <c r="H17" s="21">
        <f t="shared" si="4"/>
        <v>0</v>
      </c>
      <c r="I17" s="19">
        <f t="shared" si="5"/>
        <v>0</v>
      </c>
      <c r="J17" s="28" t="e">
        <f t="shared" si="6"/>
        <v>#DIV/0!</v>
      </c>
      <c r="K17" s="34">
        <f t="shared" si="2"/>
        <v>0</v>
      </c>
      <c r="L17" s="37">
        <f t="shared" si="0"/>
        <v>1.0527916525319638</v>
      </c>
      <c r="M17" s="38">
        <f>H17/$H$21*100</f>
        <v>0</v>
      </c>
    </row>
    <row r="18" spans="1:13" ht="13.5" thickBot="1">
      <c r="A18" s="4">
        <v>1300</v>
      </c>
      <c r="B18" s="6" t="s">
        <v>27</v>
      </c>
      <c r="C18" s="23">
        <v>1</v>
      </c>
      <c r="D18" s="24">
        <v>0</v>
      </c>
      <c r="E18" s="18">
        <f t="shared" si="3"/>
        <v>1</v>
      </c>
      <c r="F18" s="23">
        <v>1</v>
      </c>
      <c r="G18" s="24">
        <v>0</v>
      </c>
      <c r="H18" s="25">
        <f t="shared" si="4"/>
        <v>1</v>
      </c>
      <c r="I18" s="19">
        <f t="shared" si="5"/>
        <v>100</v>
      </c>
      <c r="J18" s="32"/>
      <c r="K18" s="35">
        <f t="shared" si="2"/>
        <v>100</v>
      </c>
      <c r="L18" s="37">
        <f t="shared" si="0"/>
        <v>0.011697685028132931</v>
      </c>
      <c r="M18" s="38">
        <f t="shared" si="1"/>
        <v>0.01084598698481562</v>
      </c>
    </row>
    <row r="19" spans="3:13" ht="13.5" hidden="1" thickBot="1">
      <c r="C19" s="12"/>
      <c r="D19" s="12"/>
      <c r="E19" s="12"/>
      <c r="F19" s="12"/>
      <c r="G19" s="12"/>
      <c r="H19" s="12"/>
      <c r="I19" s="12"/>
      <c r="J19" s="32" t="e">
        <f t="shared" si="6"/>
        <v>#DIV/0!</v>
      </c>
      <c r="K19" s="12"/>
      <c r="L19" s="37">
        <f t="shared" si="0"/>
        <v>0</v>
      </c>
      <c r="M19" s="38">
        <f t="shared" si="1"/>
        <v>0</v>
      </c>
    </row>
    <row r="20" spans="3:13" ht="13.5" hidden="1" thickBot="1">
      <c r="C20" s="12"/>
      <c r="D20" s="12"/>
      <c r="E20" s="12"/>
      <c r="F20" s="12"/>
      <c r="G20" s="12"/>
      <c r="H20" s="12"/>
      <c r="I20" s="12"/>
      <c r="J20" s="66" t="e">
        <f t="shared" si="6"/>
        <v>#DIV/0!</v>
      </c>
      <c r="K20" s="12"/>
      <c r="L20" s="39">
        <f t="shared" si="0"/>
        <v>0</v>
      </c>
      <c r="M20" s="40">
        <f t="shared" si="1"/>
        <v>0</v>
      </c>
    </row>
    <row r="21" spans="1:13" ht="13.5" thickBot="1">
      <c r="A21" s="84" t="s">
        <v>9</v>
      </c>
      <c r="B21" s="85"/>
      <c r="C21" s="67">
        <f aca="true" t="shared" si="7" ref="C21:H21">SUM(C8:C18)</f>
        <v>8448.9</v>
      </c>
      <c r="D21" s="68">
        <f t="shared" si="7"/>
        <v>99.8</v>
      </c>
      <c r="E21" s="69">
        <f t="shared" si="7"/>
        <v>8548.7</v>
      </c>
      <c r="F21" s="67">
        <f t="shared" si="7"/>
        <v>9106.499999999998</v>
      </c>
      <c r="G21" s="68">
        <f t="shared" si="7"/>
        <v>113.5</v>
      </c>
      <c r="H21" s="69">
        <f t="shared" si="7"/>
        <v>9219.999999999998</v>
      </c>
      <c r="I21" s="70">
        <f>F21/C21*100</f>
        <v>107.78326172637856</v>
      </c>
      <c r="J21" s="71">
        <f t="shared" si="6"/>
        <v>113.72745490981964</v>
      </c>
      <c r="K21" s="72">
        <f>H21/E21*100</f>
        <v>107.8526559593856</v>
      </c>
      <c r="L21" s="41">
        <f t="shared" si="0"/>
        <v>100</v>
      </c>
      <c r="M21" s="42">
        <f t="shared" si="1"/>
        <v>100</v>
      </c>
    </row>
    <row r="34" spans="1:4" ht="12.75">
      <c r="A34" s="1"/>
      <c r="B34" s="1"/>
      <c r="C34" s="2"/>
      <c r="D34" s="2"/>
    </row>
    <row r="35" spans="1:4" ht="12.75">
      <c r="A35" s="1"/>
      <c r="B35" s="1"/>
      <c r="C35" s="2"/>
      <c r="D35" s="2"/>
    </row>
  </sheetData>
  <sheetProtection/>
  <mergeCells count="7">
    <mergeCell ref="L6:M6"/>
    <mergeCell ref="A21:B21"/>
    <mergeCell ref="B3:J3"/>
    <mergeCell ref="B4:J4"/>
    <mergeCell ref="C6:E6"/>
    <mergeCell ref="F6:H6"/>
    <mergeCell ref="I6:K6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Матюшева</cp:lastModifiedBy>
  <cp:lastPrinted>2014-10-27T08:30:42Z</cp:lastPrinted>
  <dcterms:created xsi:type="dcterms:W3CDTF">2006-11-15T13:48:52Z</dcterms:created>
  <dcterms:modified xsi:type="dcterms:W3CDTF">2014-12-08T08:26:04Z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