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3" i="1"/>
  <c r="F203"/>
  <c r="G203"/>
  <c r="H203"/>
  <c r="I203"/>
  <c r="E202"/>
  <c r="F202"/>
  <c r="G202"/>
  <c r="H202"/>
  <c r="I202"/>
  <c r="E201"/>
  <c r="E131"/>
  <c r="F131"/>
  <c r="G131"/>
  <c r="H131"/>
  <c r="I131"/>
  <c r="E130"/>
  <c r="F130"/>
  <c r="G130"/>
  <c r="H130"/>
  <c r="I130"/>
  <c r="E129"/>
  <c r="F129"/>
  <c r="G129"/>
  <c r="H129"/>
  <c r="I129"/>
  <c r="H307"/>
  <c r="H186"/>
  <c r="H201" s="1"/>
  <c r="D200"/>
  <c r="D199"/>
  <c r="D198"/>
  <c r="F35"/>
  <c r="F48" s="1"/>
  <c r="H35"/>
  <c r="H48" s="1"/>
  <c r="E307"/>
  <c r="F307"/>
  <c r="G307"/>
  <c r="E308"/>
  <c r="F308"/>
  <c r="G308"/>
  <c r="H308"/>
  <c r="I77"/>
  <c r="H77"/>
  <c r="G77"/>
  <c r="F77"/>
  <c r="E77"/>
  <c r="D77"/>
  <c r="I76"/>
  <c r="H76"/>
  <c r="G76"/>
  <c r="F76"/>
  <c r="E76"/>
  <c r="I75"/>
  <c r="H75"/>
  <c r="G75"/>
  <c r="F75"/>
  <c r="E75"/>
  <c r="I73"/>
  <c r="H73"/>
  <c r="G73"/>
  <c r="F73"/>
  <c r="E73"/>
  <c r="D72"/>
  <c r="D70"/>
  <c r="D69"/>
  <c r="D67"/>
  <c r="D66"/>
  <c r="D65"/>
  <c r="D64"/>
  <c r="D63"/>
  <c r="D62"/>
  <c r="D61"/>
  <c r="D59"/>
  <c r="D75" s="1"/>
  <c r="I58"/>
  <c r="I74" s="1"/>
  <c r="H58"/>
  <c r="H74" s="1"/>
  <c r="G58"/>
  <c r="G74" s="1"/>
  <c r="F58"/>
  <c r="F74" s="1"/>
  <c r="E58"/>
  <c r="E74" s="1"/>
  <c r="D56"/>
  <c r="D73" s="1"/>
  <c r="I50"/>
  <c r="H50"/>
  <c r="G50"/>
  <c r="F50"/>
  <c r="E50"/>
  <c r="I49"/>
  <c r="H49"/>
  <c r="G49"/>
  <c r="F49"/>
  <c r="E49"/>
  <c r="G48"/>
  <c r="D47"/>
  <c r="D45"/>
  <c r="D44"/>
  <c r="D42"/>
  <c r="D41"/>
  <c r="D50" s="1"/>
  <c r="D40"/>
  <c r="D39"/>
  <c r="D38"/>
  <c r="D36"/>
  <c r="I35"/>
  <c r="I48" s="1"/>
  <c r="E35"/>
  <c r="E48" s="1"/>
  <c r="I20"/>
  <c r="H20"/>
  <c r="G20"/>
  <c r="F20"/>
  <c r="E20"/>
  <c r="I19"/>
  <c r="H19"/>
  <c r="G19"/>
  <c r="F19"/>
  <c r="E19"/>
  <c r="I18"/>
  <c r="H18"/>
  <c r="G18"/>
  <c r="F18"/>
  <c r="E18"/>
  <c r="D13"/>
  <c r="D20" s="1"/>
  <c r="D12"/>
  <c r="D19" s="1"/>
  <c r="D11"/>
  <c r="D18" s="1"/>
  <c r="D303"/>
  <c r="D302"/>
  <c r="D301"/>
  <c r="D300"/>
  <c r="D299"/>
  <c r="D305"/>
  <c r="D226"/>
  <c r="D225"/>
  <c r="D224"/>
  <c r="H214"/>
  <c r="H213"/>
  <c r="H212"/>
  <c r="G186"/>
  <c r="G201" s="1"/>
  <c r="F186"/>
  <c r="F201" s="1"/>
  <c r="I186"/>
  <c r="I201" s="1"/>
  <c r="D191"/>
  <c r="D190"/>
  <c r="D189"/>
  <c r="E405"/>
  <c r="F405"/>
  <c r="G405"/>
  <c r="H405"/>
  <c r="E404"/>
  <c r="F404"/>
  <c r="G404"/>
  <c r="H404"/>
  <c r="G403"/>
  <c r="H403"/>
  <c r="E402"/>
  <c r="F402"/>
  <c r="G402"/>
  <c r="H402"/>
  <c r="I404"/>
  <c r="I405"/>
  <c r="I402"/>
  <c r="H401"/>
  <c r="E401"/>
  <c r="F401"/>
  <c r="G401"/>
  <c r="I401"/>
  <c r="D391"/>
  <c r="D392"/>
  <c r="D385"/>
  <c r="G204" l="1"/>
  <c r="F204"/>
  <c r="H132"/>
  <c r="I132"/>
  <c r="E132"/>
  <c r="E204"/>
  <c r="I204"/>
  <c r="H204"/>
  <c r="F132"/>
  <c r="G132"/>
  <c r="H51"/>
  <c r="G51"/>
  <c r="F51"/>
  <c r="E51"/>
  <c r="I51"/>
  <c r="D30"/>
  <c r="F30"/>
  <c r="G30"/>
  <c r="I30"/>
  <c r="H30"/>
  <c r="E30"/>
  <c r="E82"/>
  <c r="F82"/>
  <c r="G82"/>
  <c r="H83"/>
  <c r="I84"/>
  <c r="H82"/>
  <c r="G83"/>
  <c r="E83"/>
  <c r="I83"/>
  <c r="I82"/>
  <c r="F83"/>
  <c r="D49"/>
  <c r="D402"/>
  <c r="D76"/>
  <c r="E84"/>
  <c r="G84"/>
  <c r="F84"/>
  <c r="D84"/>
  <c r="H84"/>
  <c r="G78"/>
  <c r="F78"/>
  <c r="E78"/>
  <c r="I78"/>
  <c r="H78"/>
  <c r="D35"/>
  <c r="D48" s="1"/>
  <c r="D58"/>
  <c r="D74" s="1"/>
  <c r="E85" l="1"/>
  <c r="H85"/>
  <c r="I85"/>
  <c r="F85"/>
  <c r="G85"/>
  <c r="D83"/>
  <c r="D51"/>
  <c r="D82"/>
  <c r="D78"/>
  <c r="I431"/>
  <c r="H431"/>
  <c r="G431"/>
  <c r="F431"/>
  <c r="E431"/>
  <c r="D416"/>
  <c r="I368"/>
  <c r="H368"/>
  <c r="G368"/>
  <c r="F368"/>
  <c r="E368"/>
  <c r="D359"/>
  <c r="D368" s="1"/>
  <c r="D338"/>
  <c r="I341"/>
  <c r="H341"/>
  <c r="G341"/>
  <c r="F341"/>
  <c r="E341"/>
  <c r="D335"/>
  <c r="I327"/>
  <c r="H327"/>
  <c r="G327"/>
  <c r="F327"/>
  <c r="E327"/>
  <c r="D318"/>
  <c r="D294"/>
  <c r="I308"/>
  <c r="D297"/>
  <c r="D291"/>
  <c r="D288"/>
  <c r="D285"/>
  <c r="D282"/>
  <c r="D279"/>
  <c r="D276"/>
  <c r="D273"/>
  <c r="D270"/>
  <c r="D267"/>
  <c r="D264"/>
  <c r="D261"/>
  <c r="D258"/>
  <c r="D255"/>
  <c r="D252"/>
  <c r="D249"/>
  <c r="D238"/>
  <c r="I235"/>
  <c r="H235"/>
  <c r="H241" s="1"/>
  <c r="G235"/>
  <c r="F235"/>
  <c r="E235"/>
  <c r="D228"/>
  <c r="D222"/>
  <c r="D219"/>
  <c r="D216"/>
  <c r="I213"/>
  <c r="G213"/>
  <c r="F213"/>
  <c r="F241" s="1"/>
  <c r="E213"/>
  <c r="D210"/>
  <c r="D179"/>
  <c r="D182"/>
  <c r="D181"/>
  <c r="D180"/>
  <c r="D178"/>
  <c r="D196"/>
  <c r="D193"/>
  <c r="D187"/>
  <c r="D184"/>
  <c r="E172"/>
  <c r="F172"/>
  <c r="G172"/>
  <c r="H172"/>
  <c r="E170"/>
  <c r="F170"/>
  <c r="G170"/>
  <c r="E171"/>
  <c r="F171"/>
  <c r="G171"/>
  <c r="H171"/>
  <c r="H170"/>
  <c r="D166"/>
  <c r="D165"/>
  <c r="D164"/>
  <c r="D148"/>
  <c r="D147"/>
  <c r="D146"/>
  <c r="D142"/>
  <c r="D141"/>
  <c r="D140"/>
  <c r="I171"/>
  <c r="D168"/>
  <c r="D162"/>
  <c r="D159"/>
  <c r="D156"/>
  <c r="D153"/>
  <c r="D150"/>
  <c r="D144"/>
  <c r="D138"/>
  <c r="D127"/>
  <c r="D124"/>
  <c r="D130" s="1"/>
  <c r="H117"/>
  <c r="H116"/>
  <c r="H115"/>
  <c r="D95"/>
  <c r="D94"/>
  <c r="D93"/>
  <c r="D92"/>
  <c r="D91"/>
  <c r="E116"/>
  <c r="I116"/>
  <c r="G116"/>
  <c r="F116"/>
  <c r="G115"/>
  <c r="D113"/>
  <c r="D110"/>
  <c r="D105"/>
  <c r="D102"/>
  <c r="D99"/>
  <c r="D271"/>
  <c r="D269"/>
  <c r="D268"/>
  <c r="D266"/>
  <c r="D400"/>
  <c r="D398"/>
  <c r="D397"/>
  <c r="D395"/>
  <c r="D394"/>
  <c r="D405" s="1"/>
  <c r="D393"/>
  <c r="D390"/>
  <c r="D389"/>
  <c r="D387"/>
  <c r="I386"/>
  <c r="I403" s="1"/>
  <c r="F386"/>
  <c r="F403" s="1"/>
  <c r="E386"/>
  <c r="E403" s="1"/>
  <c r="D384"/>
  <c r="I307"/>
  <c r="I309"/>
  <c r="H309"/>
  <c r="H310" s="1"/>
  <c r="G309"/>
  <c r="G310" s="1"/>
  <c r="F309"/>
  <c r="F310" s="1"/>
  <c r="E309"/>
  <c r="E310" s="1"/>
  <c r="D298"/>
  <c r="D296"/>
  <c r="D277"/>
  <c r="D275"/>
  <c r="D197"/>
  <c r="D195"/>
  <c r="F212"/>
  <c r="G234"/>
  <c r="G231" s="1"/>
  <c r="G236"/>
  <c r="I234"/>
  <c r="I231" s="1"/>
  <c r="I236"/>
  <c r="I232" s="1"/>
  <c r="H234"/>
  <c r="H240" s="1"/>
  <c r="H236"/>
  <c r="H242" s="1"/>
  <c r="F214"/>
  <c r="G212"/>
  <c r="G214"/>
  <c r="E212"/>
  <c r="E214"/>
  <c r="D217"/>
  <c r="D215"/>
  <c r="D188"/>
  <c r="D186"/>
  <c r="G117"/>
  <c r="F115"/>
  <c r="F117"/>
  <c r="E115"/>
  <c r="E117"/>
  <c r="I115"/>
  <c r="I117"/>
  <c r="D111"/>
  <c r="D109"/>
  <c r="D108"/>
  <c r="D107"/>
  <c r="I430"/>
  <c r="I432"/>
  <c r="H432"/>
  <c r="H430"/>
  <c r="G430"/>
  <c r="G432"/>
  <c r="F430"/>
  <c r="F432"/>
  <c r="E430"/>
  <c r="E432"/>
  <c r="D432"/>
  <c r="E428"/>
  <c r="F428"/>
  <c r="G428"/>
  <c r="H428"/>
  <c r="I428"/>
  <c r="D145"/>
  <c r="D143"/>
  <c r="D411"/>
  <c r="D428" s="1"/>
  <c r="D424"/>
  <c r="D422"/>
  <c r="I328"/>
  <c r="H328"/>
  <c r="G328"/>
  <c r="F328"/>
  <c r="E328"/>
  <c r="I326"/>
  <c r="H326"/>
  <c r="G326"/>
  <c r="F326"/>
  <c r="E326"/>
  <c r="I325"/>
  <c r="H325"/>
  <c r="G325"/>
  <c r="F325"/>
  <c r="E325"/>
  <c r="I324"/>
  <c r="H324"/>
  <c r="G324"/>
  <c r="F324"/>
  <c r="E324"/>
  <c r="D323"/>
  <c r="D322"/>
  <c r="D321"/>
  <c r="D320"/>
  <c r="D319"/>
  <c r="D317"/>
  <c r="D316"/>
  <c r="D325" s="1"/>
  <c r="D315"/>
  <c r="D324" s="1"/>
  <c r="E413"/>
  <c r="E429" s="1"/>
  <c r="F413"/>
  <c r="F429" s="1"/>
  <c r="G413"/>
  <c r="G429" s="1"/>
  <c r="H413"/>
  <c r="H429" s="1"/>
  <c r="I413"/>
  <c r="I429" s="1"/>
  <c r="D427"/>
  <c r="D425"/>
  <c r="I212"/>
  <c r="I214"/>
  <c r="E234"/>
  <c r="E231" s="1"/>
  <c r="E236"/>
  <c r="E233"/>
  <c r="F234"/>
  <c r="F231" s="1"/>
  <c r="F236"/>
  <c r="I310" l="1"/>
  <c r="H243"/>
  <c r="D326"/>
  <c r="E241"/>
  <c r="D202"/>
  <c r="G173"/>
  <c r="D328"/>
  <c r="F173"/>
  <c r="H173"/>
  <c r="E173"/>
  <c r="G241"/>
  <c r="G348" s="1"/>
  <c r="E118"/>
  <c r="H118"/>
  <c r="I118"/>
  <c r="F118"/>
  <c r="G118"/>
  <c r="D85"/>
  <c r="F440"/>
  <c r="E440"/>
  <c r="I241"/>
  <c r="D401"/>
  <c r="D404"/>
  <c r="I230"/>
  <c r="H348"/>
  <c r="G329"/>
  <c r="E329"/>
  <c r="I329"/>
  <c r="H440"/>
  <c r="F329"/>
  <c r="D327"/>
  <c r="I440"/>
  <c r="G440"/>
  <c r="H329"/>
  <c r="D171"/>
  <c r="D116"/>
  <c r="E406"/>
  <c r="D386"/>
  <c r="D403" s="1"/>
  <c r="D235"/>
  <c r="D231"/>
  <c r="D213"/>
  <c r="E242"/>
  <c r="I406"/>
  <c r="F406"/>
  <c r="I433"/>
  <c r="E433"/>
  <c r="H406"/>
  <c r="G406"/>
  <c r="G433"/>
  <c r="G240"/>
  <c r="E240"/>
  <c r="F242"/>
  <c r="G242"/>
  <c r="F240"/>
  <c r="H433"/>
  <c r="F433"/>
  <c r="F232"/>
  <c r="E232"/>
  <c r="F230"/>
  <c r="G230"/>
  <c r="G232"/>
  <c r="E230"/>
  <c r="I242"/>
  <c r="I240"/>
  <c r="D214"/>
  <c r="D212"/>
  <c r="D233"/>
  <c r="E243" l="1"/>
  <c r="I243"/>
  <c r="F243"/>
  <c r="G243"/>
  <c r="D329"/>
  <c r="G447"/>
  <c r="I348"/>
  <c r="I447" s="1"/>
  <c r="H447"/>
  <c r="D406"/>
  <c r="F348"/>
  <c r="F447" s="1"/>
  <c r="D241"/>
  <c r="E348"/>
  <c r="E447" s="1"/>
  <c r="D232"/>
  <c r="D230"/>
  <c r="D421"/>
  <c r="D420"/>
  <c r="D419"/>
  <c r="D418"/>
  <c r="D417"/>
  <c r="D414"/>
  <c r="D430" l="1"/>
  <c r="D431"/>
  <c r="D440" s="1"/>
  <c r="D413"/>
  <c r="D429" s="1"/>
  <c r="E369"/>
  <c r="E441" s="1"/>
  <c r="F369"/>
  <c r="F441" s="1"/>
  <c r="G369"/>
  <c r="G441" s="1"/>
  <c r="H369"/>
  <c r="H441" s="1"/>
  <c r="I369"/>
  <c r="I441" s="1"/>
  <c r="E367"/>
  <c r="E439" s="1"/>
  <c r="F367"/>
  <c r="F439" s="1"/>
  <c r="G367"/>
  <c r="G439" s="1"/>
  <c r="H367"/>
  <c r="H439" s="1"/>
  <c r="I367"/>
  <c r="I439" s="1"/>
  <c r="E366"/>
  <c r="E438" s="1"/>
  <c r="F366"/>
  <c r="F438" s="1"/>
  <c r="G366"/>
  <c r="G438" s="1"/>
  <c r="H366"/>
  <c r="H438" s="1"/>
  <c r="I366"/>
  <c r="I438" s="1"/>
  <c r="E365"/>
  <c r="E437" s="1"/>
  <c r="F365"/>
  <c r="F437" s="1"/>
  <c r="G365"/>
  <c r="G437" s="1"/>
  <c r="H365"/>
  <c r="I365"/>
  <c r="I437" s="1"/>
  <c r="D358"/>
  <c r="D367" s="1"/>
  <c r="D360"/>
  <c r="D369" s="1"/>
  <c r="D441" s="1"/>
  <c r="D357"/>
  <c r="D366" s="1"/>
  <c r="D356"/>
  <c r="D365" s="1"/>
  <c r="D437" s="1"/>
  <c r="E342"/>
  <c r="E349" s="1"/>
  <c r="F342"/>
  <c r="G342"/>
  <c r="G349" s="1"/>
  <c r="G448" s="1"/>
  <c r="H342"/>
  <c r="I342"/>
  <c r="E340"/>
  <c r="F340"/>
  <c r="G340"/>
  <c r="H340"/>
  <c r="I340"/>
  <c r="I343" s="1"/>
  <c r="D337"/>
  <c r="D341" s="1"/>
  <c r="D339"/>
  <c r="D334"/>
  <c r="D336"/>
  <c r="H347"/>
  <c r="D295"/>
  <c r="D293"/>
  <c r="D292"/>
  <c r="D290"/>
  <c r="D289"/>
  <c r="D287"/>
  <c r="D286"/>
  <c r="D284"/>
  <c r="D283"/>
  <c r="D281"/>
  <c r="D280"/>
  <c r="D278"/>
  <c r="D274"/>
  <c r="D272"/>
  <c r="D306"/>
  <c r="D308" s="1"/>
  <c r="D304"/>
  <c r="D265"/>
  <c r="D263"/>
  <c r="D262"/>
  <c r="D260"/>
  <c r="D259"/>
  <c r="D257"/>
  <c r="D256"/>
  <c r="D254"/>
  <c r="D253"/>
  <c r="D251"/>
  <c r="D250"/>
  <c r="D248"/>
  <c r="D220"/>
  <c r="D218"/>
  <c r="D239"/>
  <c r="D237"/>
  <c r="D236"/>
  <c r="D234"/>
  <c r="D229"/>
  <c r="D227"/>
  <c r="D223"/>
  <c r="D221"/>
  <c r="D211"/>
  <c r="D209"/>
  <c r="D194"/>
  <c r="D192"/>
  <c r="D185"/>
  <c r="D203" s="1"/>
  <c r="D183"/>
  <c r="D201" s="1"/>
  <c r="I172"/>
  <c r="I170"/>
  <c r="D163"/>
  <c r="D161"/>
  <c r="D160"/>
  <c r="D158"/>
  <c r="D157"/>
  <c r="D155"/>
  <c r="D169"/>
  <c r="D167"/>
  <c r="D154"/>
  <c r="D152"/>
  <c r="D151"/>
  <c r="D149"/>
  <c r="D139"/>
  <c r="D137"/>
  <c r="D128"/>
  <c r="D126"/>
  <c r="D125"/>
  <c r="D131" s="1"/>
  <c r="D123"/>
  <c r="D129" s="1"/>
  <c r="D114"/>
  <c r="D112"/>
  <c r="D106"/>
  <c r="D104"/>
  <c r="D103"/>
  <c r="D101"/>
  <c r="D100"/>
  <c r="D98"/>
  <c r="D97"/>
  <c r="D96"/>
  <c r="H446" l="1"/>
  <c r="H350"/>
  <c r="F347"/>
  <c r="F343"/>
  <c r="E347"/>
  <c r="E350" s="1"/>
  <c r="E343"/>
  <c r="G347"/>
  <c r="G343"/>
  <c r="H343"/>
  <c r="D340"/>
  <c r="D348"/>
  <c r="D447" s="1"/>
  <c r="D342"/>
  <c r="D204"/>
  <c r="I173"/>
  <c r="D132"/>
  <c r="D242"/>
  <c r="D439"/>
  <c r="D240"/>
  <c r="D307"/>
  <c r="D438"/>
  <c r="D433"/>
  <c r="E446"/>
  <c r="D309"/>
  <c r="D172"/>
  <c r="D170"/>
  <c r="E448"/>
  <c r="I442"/>
  <c r="I349"/>
  <c r="I448" s="1"/>
  <c r="H437"/>
  <c r="E442"/>
  <c r="G442"/>
  <c r="D115"/>
  <c r="D117"/>
  <c r="F442"/>
  <c r="I347"/>
  <c r="F349"/>
  <c r="F448" s="1"/>
  <c r="H349"/>
  <c r="H448" s="1"/>
  <c r="H379"/>
  <c r="I379"/>
  <c r="E379"/>
  <c r="D379"/>
  <c r="G379"/>
  <c r="F379"/>
  <c r="I446" l="1"/>
  <c r="I350"/>
  <c r="I449" s="1"/>
  <c r="G446"/>
  <c r="G350"/>
  <c r="F446"/>
  <c r="F350"/>
  <c r="D343"/>
  <c r="D310"/>
  <c r="D243"/>
  <c r="D173"/>
  <c r="D442"/>
  <c r="D118"/>
  <c r="E449"/>
  <c r="D349"/>
  <c r="D448" s="1"/>
  <c r="G449"/>
  <c r="H442"/>
  <c r="F449"/>
  <c r="D347"/>
  <c r="D446" l="1"/>
  <c r="D350"/>
  <c r="D449" s="1"/>
  <c r="H449"/>
</calcChain>
</file>

<file path=xl/sharedStrings.xml><?xml version="1.0" encoding="utf-8"?>
<sst xmlns="http://schemas.openxmlformats.org/spreadsheetml/2006/main" count="198" uniqueCount="121">
  <si>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</si>
  <si>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</si>
  <si>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</si>
  <si>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</si>
  <si>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</si>
  <si>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</si>
  <si>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</si>
  <si>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</si>
  <si>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</si>
  <si>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</si>
  <si>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</si>
  <si>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</si>
  <si>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</si>
  <si>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</si>
  <si>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</si>
  <si>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</si>
  <si>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…</t>
  </si>
  <si>
    <t>Итого :</t>
  </si>
  <si>
    <t>.... Мероприятия направленные на достижение целей проекта «...»</t>
  </si>
  <si>
    <t>Комплексы процессных мероприятий</t>
  </si>
  <si>
    <t>1. Мероприятия направленные на достижение целей проекта «Коммунальное хозяйство»</t>
  </si>
  <si>
    <t>1. Комплекс процессных мероприятий «Безопасность муниципального образования»</t>
  </si>
  <si>
    <t>Обеспечение безопасности людей на водных объектах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</si>
  <si>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</si>
  <si>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</si>
  <si>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ВСЕГО по копмплексу процессных мероприятий «Безопасность муниципального образования»</t>
  </si>
  <si>
    <t>2. Комплекс процессных мероприятий «Дорожное хозяйство, транспорт»</t>
  </si>
  <si>
    <t>Содержание дорог общего пользования местного значения и искусственных сооружений</t>
  </si>
  <si>
    <t>Ремонт дорог общего пользования местного значения и искусственных сооружений</t>
  </si>
  <si>
    <t>Расходы на разработку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</si>
  <si>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«Дорожное хозяйство, транспорт»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</si>
  <si>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</si>
  <si>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Ремонт объектов муниципального имущества</t>
  </si>
  <si>
    <t>Мероприятия в области жилищного хозяйства</t>
  </si>
  <si>
    <t>Ремонт и содержание объектов газоснабжения</t>
  </si>
  <si>
    <t>3. Комплекс процессных мероприятий «Жилищно-коммунальное хозяйство»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</si>
  <si>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</si>
  <si>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</si>
  <si>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</si>
  <si>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Прочие мероприятия в области благоустройства</t>
  </si>
  <si>
    <t>ВСЕГО по копмплексу процессных мероприятий «Жилищно-коммунальное хозяйство»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</si>
  <si>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</si>
  <si>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</si>
  <si>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Содержание Дома культуры</t>
  </si>
  <si>
    <t>из них расходы на: Стимулирующие выплаты на исполнение указов президента</t>
  </si>
  <si>
    <t>2.1</t>
  </si>
  <si>
    <t>Организация и проведение культурно-массовых мероприятий</t>
  </si>
  <si>
    <t>Устройство хоккейной площадки</t>
  </si>
  <si>
    <t>ВСЕГО по копмплексу процессных мероприятий «Культура, молодежная политика, физическая культура и спорт»</t>
  </si>
  <si>
    <t>6. Комплекс процессных мероприятий «Муниципальное управление»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</si>
  <si>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</si>
  <si>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</si>
  <si>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</si>
  <si>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</si>
  <si>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</si>
  <si>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</si>
  <si>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</si>
  <si>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</si>
  <si>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Разработка муниципальной программы энергосбережения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</si>
  <si>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</si>
  <si>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</si>
  <si>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Пенсия за выслугу лет муниципальным служащим</t>
  </si>
  <si>
    <t>ВСЕГО по копмплексу процессных мероприятий «Муниципальное управление»</t>
  </si>
  <si>
    <t>Информационная и консультационная поддержка субъектов малого и среднего предпринимательства</t>
  </si>
  <si>
    <t>Разработка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</si>
  <si>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</si>
  <si>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мероприятиям направленным на достижение целей проекта «Коммунальное хозяйство»</t>
  </si>
  <si>
    <t>ИТОГО</t>
  </si>
  <si>
    <t>Ремонт и содержание объектов теплоснабжения</t>
  </si>
  <si>
    <t xml:space="preserve"> Итого :    </t>
  </si>
  <si>
    <t>ИТОГО ПО КОМПЛЕКСАМ ПРОЦЕССНЫХ МЕРОПРИЯТИЙ</t>
  </si>
  <si>
    <t>8. Комплекс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</si>
  <si>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копмплексу процессных мероприятий «Благоустройство территории»</t>
  </si>
  <si>
    <t>из них расходы на: Благоустройство дворовой территории домов №6, 8, 10 дер. Гостицы</t>
  </si>
  <si>
    <t>1.1</t>
  </si>
  <si>
    <t>Прочие мероприятия в области физической культуры и спорта</t>
  </si>
  <si>
    <t>Создание резервного финансового фонда для предупреждения и ликвидации ЧС</t>
  </si>
  <si>
    <t>7. Комплекс процессных мероприятий «Землеустройство и землепользование»</t>
  </si>
  <si>
    <t>Прочие мероприятия</t>
  </si>
  <si>
    <t>ВСЕГО по копмплексу процессных мероприятий «Землеустройство и землепользование»</t>
  </si>
  <si>
    <t>ИТОГО ПО МЕРОПРИЯТИЯМ, НАПРАВЛЕННЫМ НА ДОСТИЖЕНИЕ ЦЕЛЕЙ ПРОЕКТА</t>
  </si>
  <si>
    <t>Управление муниципальным имуществом</t>
  </si>
  <si>
    <t>ВСЕГО по мероприятиям направленным на достижение целей проекта «Благоустройство территории»</t>
  </si>
  <si>
    <t>ВСЕГО ПО МЕРОПРИЯТИЯМ, НАПРАВЛЕННЫМ НА ДОСТИЖЕНИЕ ЦЕЛЕЙ ПРОЕКТА</t>
  </si>
  <si>
    <t>ВСЕГО ПО КОМПЛЕКСАМ ПРОЦЕССНЫХ МЕРОПРИЯТИЙ</t>
  </si>
  <si>
    <t>2.2</t>
  </si>
  <si>
    <t xml:space="preserve">из них расходы на: Приобретение струйного принтера с цветной печатью А3 формата для Гостицкого Дома культуры 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</si>
  <si>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Благоустройство входной зоны административного здания д. Гостицы</t>
  </si>
  <si>
    <t>Озеленение территории</t>
  </si>
  <si>
    <t>Поощрение муниципальных управленческих команд за достижение показателей деятельности ОМСУ</t>
  </si>
  <si>
    <t>3. Мероприятия, направленные на достижение цели проекта "Культура, моложежная политика, физическая культура и спорт"</t>
  </si>
  <si>
    <t>ВСЕГО по мероприятиям направленным на достижение целей проекта «Культура, моложежная политика, физическая культура и спорт»</t>
  </si>
  <si>
    <t>Содержание и ослуживание объектов муниципального имущества</t>
  </si>
  <si>
    <t>Создание и содержание местной системы оповещения</t>
  </si>
  <si>
    <t>6.1</t>
  </si>
  <si>
    <t>2022-2026</t>
  </si>
  <si>
    <t>Оплата коммунальных услуг помещений, находящихся в муниципальной собственности</t>
  </si>
  <si>
    <t>Демонтаж зданий аварийного жилищного фонда</t>
  </si>
  <si>
    <t>Проведение мероприятий общемуниципального характера</t>
  </si>
  <si>
    <t>2. Мероприятия, направленные на достижение цели проекта "Жилищно-коммунальное хозяйство"</t>
  </si>
  <si>
    <t>Переселение граждан из аварийного жилищного фонда (выкуп долей, сопутствующие расходы)</t>
  </si>
  <si>
    <t>Переселение граждан из аварийного жилищного фонда</t>
  </si>
  <si>
    <t>Проведение выборов в совет депутатов муниципального образования</t>
  </si>
  <si>
    <t>Муниципальные проекты</t>
  </si>
  <si>
    <t>1. Муниципальный проект "Дорожное хозяйство, транспорт"</t>
  </si>
  <si>
    <t>2. Муниципальный проект "Благоустройство территории"</t>
  </si>
  <si>
    <t>Устройство уличного освещения</t>
  </si>
  <si>
    <t>1.1.</t>
  </si>
  <si>
    <t>из них расходы на: Общественная инфраструктура - устройство уличного освещения ул. Северная и ул. Луговой дер .Гостицы</t>
  </si>
  <si>
    <t>ВСЕГО по муниципальному проекту «Дорожное хозяйство, транспорт»</t>
  </si>
  <si>
    <t>ВСЕГО по муниципальному проекту «Благоустройство территории»</t>
  </si>
  <si>
    <t>ИТОГО ПО МУНИЦИПАЛЬНЫМ ПРОЕКТАМ</t>
  </si>
  <si>
    <t>ВСЕГО ПОМУНИЦИПАЛЬНЫМ ПРОЕКТАМ</t>
  </si>
  <si>
    <t>Разработка проекта охранной зоны и проведение государственной экспертизы проектной документации</t>
  </si>
  <si>
    <t xml:space="preserve"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устройство уличных тренажеров в пос. Сельхозтехника </t>
  </si>
  <si>
    <t>2024-2026</t>
  </si>
  <si>
    <t>1.</t>
  </si>
  <si>
    <t xml:space="preserve">из них расходы на: 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Благоустройство общественной территории у д. 10 дер. Гостицы </t>
  </si>
  <si>
    <t>12</t>
  </si>
  <si>
    <t>Приложение 8                                                    к постановлению администрации Гостицкого сельского поселения от 30.01.2024 №13-п</t>
  </si>
  <si>
    <t>План мероприятий муниципальной программы 
«Развитие Гостицкого сельского поселения»
на 2024-2026 годы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</si>
</sst>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164" fontId="9" fillId="3" borderId="45" xfId="0" applyNumberFormat="1" applyFont="1" applyFill="1" applyBorder="1" applyAlignment="1">
      <alignment horizontal="center" vertical="center" wrapText="1"/>
    </xf>
    <xf numFmtId="164" fontId="9" fillId="3" borderId="49" xfId="0" applyNumberFormat="1" applyFont="1" applyFill="1" applyBorder="1" applyAlignment="1">
      <alignment horizontal="center" vertical="center" wrapText="1"/>
    </xf>
    <xf numFmtId="164" fontId="9" fillId="3" borderId="43" xfId="0" applyNumberFormat="1" applyFont="1" applyFill="1" applyBorder="1" applyAlignment="1">
      <alignment horizontal="center" vertical="center" wrapText="1"/>
    </xf>
    <xf numFmtId="164" fontId="9" fillId="3" borderId="50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5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164" fontId="1" fillId="4" borderId="26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26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2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 wrapText="1"/>
    </xf>
    <xf numFmtId="164" fontId="2" fillId="0" borderId="49" xfId="0" applyNumberFormat="1" applyFont="1" applyFill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49"/>
  <sheetViews>
    <sheetView tabSelected="1" view="pageBreakPreview" zoomScale="110" zoomScaleNormal="110" zoomScaleSheetLayoutView="110" workbookViewId="0">
      <selection activeCell="B4" sqref="B4"/>
    </sheetView>
  </sheetViews>
  <sheetFormatPr defaultColWidth="8.85546875" defaultRowHeight="15.6" customHeight="1"/>
  <cols>
    <col min="1" max="1" width="4.2851562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2.5703125" style="4" customWidth="1"/>
    <col min="7" max="7" width="12" style="4" customWidth="1"/>
    <col min="8" max="9" width="13.42578125" style="4" customWidth="1"/>
    <col min="10" max="10" width="12.7109375" style="4" customWidth="1"/>
    <col min="11" max="24" width="8.85546875" style="11"/>
    <col min="25" max="16384" width="8.85546875" style="4"/>
  </cols>
  <sheetData>
    <row r="1" spans="1:24" ht="47.25" customHeight="1">
      <c r="H1" s="194" t="s">
        <v>119</v>
      </c>
      <c r="I1" s="194"/>
      <c r="J1" s="194"/>
    </row>
    <row r="2" spans="1:24" ht="15">
      <c r="B2" s="157" t="s">
        <v>120</v>
      </c>
      <c r="C2" s="158"/>
      <c r="D2" s="158"/>
      <c r="E2" s="158"/>
      <c r="F2" s="158"/>
      <c r="G2" s="158"/>
      <c r="H2" s="158"/>
      <c r="I2" s="158"/>
      <c r="J2" s="158"/>
    </row>
    <row r="3" spans="1:24" ht="30" customHeight="1">
      <c r="B3" s="158"/>
      <c r="C3" s="158"/>
      <c r="D3" s="158"/>
      <c r="E3" s="158"/>
      <c r="F3" s="158"/>
      <c r="G3" s="158"/>
      <c r="H3" s="158"/>
      <c r="I3" s="158"/>
      <c r="J3" s="158"/>
    </row>
    <row r="4" spans="1:24" ht="13.15" customHeight="1" thickBot="1">
      <c r="A4" s="6"/>
      <c r="B4" s="6"/>
      <c r="C4" s="6"/>
      <c r="D4" s="6"/>
      <c r="E4" s="6"/>
      <c r="F4" s="6"/>
      <c r="G4" s="6"/>
      <c r="H4" s="6"/>
      <c r="I4" s="6"/>
      <c r="J4" s="12"/>
    </row>
    <row r="5" spans="1:24" ht="23.45" customHeight="1">
      <c r="A5" s="167" t="s">
        <v>10</v>
      </c>
      <c r="B5" s="159" t="s">
        <v>0</v>
      </c>
      <c r="C5" s="159" t="s">
        <v>1</v>
      </c>
      <c r="D5" s="159" t="s">
        <v>2</v>
      </c>
      <c r="E5" s="159"/>
      <c r="F5" s="159"/>
      <c r="G5" s="159"/>
      <c r="H5" s="159"/>
      <c r="I5" s="160"/>
      <c r="J5" s="161" t="s">
        <v>3</v>
      </c>
    </row>
    <row r="6" spans="1:24" ht="15.6" customHeight="1">
      <c r="A6" s="168"/>
      <c r="B6" s="164"/>
      <c r="C6" s="164"/>
      <c r="D6" s="164" t="s">
        <v>12</v>
      </c>
      <c r="E6" s="164" t="s">
        <v>4</v>
      </c>
      <c r="F6" s="164"/>
      <c r="G6" s="164"/>
      <c r="H6" s="164"/>
      <c r="I6" s="166"/>
      <c r="J6" s="162"/>
    </row>
    <row r="7" spans="1:24" ht="24.75" thickBot="1">
      <c r="A7" s="169"/>
      <c r="B7" s="165"/>
      <c r="C7" s="165"/>
      <c r="D7" s="165"/>
      <c r="E7" s="26" t="s">
        <v>5</v>
      </c>
      <c r="F7" s="26" t="s">
        <v>6</v>
      </c>
      <c r="G7" s="26" t="s">
        <v>7</v>
      </c>
      <c r="H7" s="26" t="s">
        <v>8</v>
      </c>
      <c r="I7" s="27" t="s">
        <v>14</v>
      </c>
      <c r="J7" s="163"/>
    </row>
    <row r="8" spans="1:24" ht="15.75" thickBot="1">
      <c r="A8" s="23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4">
        <v>8</v>
      </c>
      <c r="J8" s="25">
        <v>9</v>
      </c>
    </row>
    <row r="9" spans="1:24" s="6" customFormat="1" ht="16.5" thickBot="1">
      <c r="A9" s="173" t="s">
        <v>103</v>
      </c>
      <c r="B9" s="174"/>
      <c r="C9" s="174"/>
      <c r="D9" s="174"/>
      <c r="E9" s="174"/>
      <c r="F9" s="174"/>
      <c r="G9" s="174"/>
      <c r="H9" s="174"/>
      <c r="I9" s="174"/>
      <c r="J9" s="175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thickBot="1">
      <c r="A10" s="176" t="s">
        <v>104</v>
      </c>
      <c r="B10" s="117"/>
      <c r="C10" s="117"/>
      <c r="D10" s="117"/>
      <c r="E10" s="117"/>
      <c r="F10" s="117"/>
      <c r="G10" s="117"/>
      <c r="H10" s="117"/>
      <c r="I10" s="117"/>
      <c r="J10" s="177"/>
    </row>
    <row r="11" spans="1:24" s="6" customFormat="1" ht="22.5" customHeight="1">
      <c r="A11" s="123" t="s">
        <v>116</v>
      </c>
      <c r="B11" s="149" t="s">
        <v>28</v>
      </c>
      <c r="C11" s="14">
        <v>2024</v>
      </c>
      <c r="D11" s="15">
        <f>E11+F11+G11+H11+I11</f>
        <v>150</v>
      </c>
      <c r="E11" s="15">
        <v>0</v>
      </c>
      <c r="F11" s="15">
        <v>0</v>
      </c>
      <c r="G11" s="15">
        <v>0</v>
      </c>
      <c r="H11" s="15">
        <v>150</v>
      </c>
      <c r="I11" s="16">
        <v>0</v>
      </c>
      <c r="J11" s="179" t="s">
        <v>9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6" customFormat="1" ht="22.5" customHeight="1">
      <c r="A12" s="129"/>
      <c r="B12" s="178"/>
      <c r="C12" s="31">
        <v>2025</v>
      </c>
      <c r="D12" s="28">
        <f>E12+F12+G12+H12+I12</f>
        <v>155.19999999999999</v>
      </c>
      <c r="E12" s="28">
        <v>0</v>
      </c>
      <c r="F12" s="28">
        <v>0</v>
      </c>
      <c r="G12" s="28">
        <v>0</v>
      </c>
      <c r="H12" s="28">
        <v>155.19999999999999</v>
      </c>
      <c r="I12" s="30">
        <v>0</v>
      </c>
      <c r="J12" s="18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6" customFormat="1" ht="22.5" customHeight="1" thickBot="1">
      <c r="A13" s="125"/>
      <c r="B13" s="151"/>
      <c r="C13" s="32">
        <v>2026</v>
      </c>
      <c r="D13" s="29">
        <f>E13+F13+G13+H13+I13</f>
        <v>156.80000000000001</v>
      </c>
      <c r="E13" s="29">
        <v>0</v>
      </c>
      <c r="F13" s="29">
        <v>0</v>
      </c>
      <c r="G13" s="29">
        <v>0</v>
      </c>
      <c r="H13" s="29">
        <v>156.80000000000001</v>
      </c>
      <c r="I13" s="92">
        <v>0</v>
      </c>
      <c r="J13" s="18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6" customFormat="1" ht="15" hidden="1">
      <c r="A14" s="182" t="s">
        <v>16</v>
      </c>
      <c r="B14" s="183" t="s">
        <v>16</v>
      </c>
      <c r="C14" s="36">
        <v>2022</v>
      </c>
      <c r="D14" s="37"/>
      <c r="E14" s="37"/>
      <c r="F14" s="37"/>
      <c r="G14" s="37"/>
      <c r="H14" s="37"/>
      <c r="I14" s="90"/>
      <c r="J14" s="12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6" customFormat="1" ht="15.75" hidden="1" thickBot="1">
      <c r="A15" s="129"/>
      <c r="B15" s="130"/>
      <c r="C15" s="31">
        <v>2023</v>
      </c>
      <c r="D15" s="28"/>
      <c r="E15" s="28"/>
      <c r="F15" s="28"/>
      <c r="G15" s="28"/>
      <c r="H15" s="28"/>
      <c r="I15" s="30"/>
      <c r="J15" s="12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6" customFormat="1" ht="15.75" hidden="1" thickBot="1">
      <c r="A16" s="129"/>
      <c r="B16" s="130"/>
      <c r="C16" s="31">
        <v>2024</v>
      </c>
      <c r="D16" s="28"/>
      <c r="E16" s="28"/>
      <c r="F16" s="28"/>
      <c r="G16" s="28"/>
      <c r="H16" s="28"/>
      <c r="I16" s="30"/>
      <c r="J16" s="12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s="6" customFormat="1" ht="15.75" hidden="1" thickBot="1">
      <c r="A17" s="124"/>
      <c r="B17" s="104"/>
      <c r="C17" s="19" t="s">
        <v>16</v>
      </c>
      <c r="D17" s="20"/>
      <c r="E17" s="20"/>
      <c r="F17" s="20"/>
      <c r="G17" s="20"/>
      <c r="H17" s="20"/>
      <c r="I17" s="21"/>
      <c r="J17" s="127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6" customFormat="1" ht="12.75">
      <c r="A18" s="106" t="s">
        <v>69</v>
      </c>
      <c r="B18" s="107"/>
      <c r="C18" s="17">
        <v>2024</v>
      </c>
      <c r="D18" s="18">
        <f>D11</f>
        <v>150</v>
      </c>
      <c r="E18" s="18">
        <f t="shared" ref="E18:I18" si="0">E11</f>
        <v>0</v>
      </c>
      <c r="F18" s="18">
        <f t="shared" si="0"/>
        <v>0</v>
      </c>
      <c r="G18" s="18">
        <f t="shared" si="0"/>
        <v>0</v>
      </c>
      <c r="H18" s="18">
        <f t="shared" si="0"/>
        <v>150</v>
      </c>
      <c r="I18" s="93">
        <f t="shared" si="0"/>
        <v>0</v>
      </c>
      <c r="J18" s="112"/>
    </row>
    <row r="19" spans="1:24" s="6" customFormat="1" ht="12.75">
      <c r="A19" s="108"/>
      <c r="B19" s="109"/>
      <c r="C19" s="13">
        <v>2025</v>
      </c>
      <c r="D19" s="8">
        <f t="shared" ref="D19:I19" si="1">D12</f>
        <v>155.19999999999999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155.19999999999999</v>
      </c>
      <c r="I19" s="94">
        <f t="shared" si="1"/>
        <v>0</v>
      </c>
      <c r="J19" s="113"/>
    </row>
    <row r="20" spans="1:24" s="6" customFormat="1" ht="13.5" thickBot="1">
      <c r="A20" s="110"/>
      <c r="B20" s="111"/>
      <c r="C20" s="88">
        <v>2026</v>
      </c>
      <c r="D20" s="89">
        <f t="shared" ref="D20:I20" si="2">D13</f>
        <v>156.80000000000001</v>
      </c>
      <c r="E20" s="89">
        <f t="shared" si="2"/>
        <v>0</v>
      </c>
      <c r="F20" s="89">
        <f t="shared" si="2"/>
        <v>0</v>
      </c>
      <c r="G20" s="89">
        <f t="shared" si="2"/>
        <v>0</v>
      </c>
      <c r="H20" s="89">
        <f t="shared" si="2"/>
        <v>156.80000000000001</v>
      </c>
      <c r="I20" s="95">
        <f t="shared" si="2"/>
        <v>0</v>
      </c>
      <c r="J20" s="114"/>
    </row>
    <row r="21" spans="1:24" ht="15.75" hidden="1" thickBot="1">
      <c r="A21" s="184" t="s">
        <v>18</v>
      </c>
      <c r="B21" s="118"/>
      <c r="C21" s="118"/>
      <c r="D21" s="118"/>
      <c r="E21" s="118"/>
      <c r="F21" s="118"/>
      <c r="G21" s="118"/>
      <c r="H21" s="118"/>
      <c r="I21" s="118"/>
      <c r="J21" s="185"/>
    </row>
    <row r="22" spans="1:24" s="6" customFormat="1" ht="15.75" hidden="1" thickBot="1">
      <c r="A22" s="123">
        <v>1</v>
      </c>
      <c r="B22" s="149" t="s">
        <v>16</v>
      </c>
      <c r="C22" s="14">
        <v>2022</v>
      </c>
      <c r="D22" s="15"/>
      <c r="E22" s="15"/>
      <c r="F22" s="15"/>
      <c r="G22" s="15"/>
      <c r="H22" s="15"/>
      <c r="I22" s="15"/>
      <c r="J22" s="186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6" customFormat="1" ht="15.75" hidden="1" thickBot="1">
      <c r="A23" s="129"/>
      <c r="B23" s="178"/>
      <c r="C23" s="31">
        <v>2023</v>
      </c>
      <c r="D23" s="28"/>
      <c r="E23" s="28"/>
      <c r="F23" s="28"/>
      <c r="G23" s="28"/>
      <c r="H23" s="28"/>
      <c r="I23" s="28"/>
      <c r="J23" s="187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s="6" customFormat="1" ht="15.75" hidden="1" thickBot="1">
      <c r="A24" s="129"/>
      <c r="B24" s="178"/>
      <c r="C24" s="31">
        <v>2024</v>
      </c>
      <c r="D24" s="28"/>
      <c r="E24" s="28"/>
      <c r="F24" s="28"/>
      <c r="G24" s="28"/>
      <c r="H24" s="28"/>
      <c r="I24" s="28"/>
      <c r="J24" s="18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6" customFormat="1" ht="15.75" hidden="1" thickBot="1">
      <c r="A25" s="125"/>
      <c r="B25" s="151"/>
      <c r="C25" s="32" t="s">
        <v>16</v>
      </c>
      <c r="D25" s="29"/>
      <c r="E25" s="29"/>
      <c r="F25" s="29"/>
      <c r="G25" s="29"/>
      <c r="H25" s="29"/>
      <c r="I25" s="29"/>
      <c r="J25" s="188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6" customFormat="1" ht="15.75" hidden="1" thickBot="1">
      <c r="A26" s="123" t="s">
        <v>16</v>
      </c>
      <c r="B26" s="103" t="s">
        <v>16</v>
      </c>
      <c r="C26" s="14">
        <v>2022</v>
      </c>
      <c r="D26" s="15"/>
      <c r="E26" s="15"/>
      <c r="F26" s="15"/>
      <c r="G26" s="15"/>
      <c r="H26" s="15"/>
      <c r="I26" s="15"/>
      <c r="J26" s="186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6" customFormat="1" ht="15.75" hidden="1" thickBot="1">
      <c r="A27" s="129"/>
      <c r="B27" s="130"/>
      <c r="C27" s="31">
        <v>2023</v>
      </c>
      <c r="D27" s="28"/>
      <c r="E27" s="28"/>
      <c r="F27" s="28"/>
      <c r="G27" s="28"/>
      <c r="H27" s="28"/>
      <c r="I27" s="28"/>
      <c r="J27" s="18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6" customFormat="1" ht="15.75" hidden="1" thickBot="1">
      <c r="A28" s="129"/>
      <c r="B28" s="130"/>
      <c r="C28" s="31">
        <v>2024</v>
      </c>
      <c r="D28" s="28"/>
      <c r="E28" s="28"/>
      <c r="F28" s="28"/>
      <c r="G28" s="28"/>
      <c r="H28" s="28"/>
      <c r="I28" s="28"/>
      <c r="J28" s="187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6" customFormat="1" ht="15.75" hidden="1" thickBot="1">
      <c r="A29" s="125"/>
      <c r="B29" s="105"/>
      <c r="C29" s="32" t="s">
        <v>16</v>
      </c>
      <c r="D29" s="29"/>
      <c r="E29" s="29"/>
      <c r="F29" s="29"/>
      <c r="G29" s="29"/>
      <c r="H29" s="29"/>
      <c r="I29" s="29"/>
      <c r="J29" s="188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6" customFormat="1" ht="12.75">
      <c r="A30" s="106" t="s">
        <v>109</v>
      </c>
      <c r="B30" s="107"/>
      <c r="C30" s="117" t="s">
        <v>115</v>
      </c>
      <c r="D30" s="137">
        <f>D18+D20+D19</f>
        <v>462</v>
      </c>
      <c r="E30" s="137">
        <f t="shared" ref="E30:I30" si="3">E18+E20+E19</f>
        <v>0</v>
      </c>
      <c r="F30" s="137">
        <f t="shared" si="3"/>
        <v>0</v>
      </c>
      <c r="G30" s="137">
        <f t="shared" si="3"/>
        <v>0</v>
      </c>
      <c r="H30" s="137">
        <f t="shared" si="3"/>
        <v>462</v>
      </c>
      <c r="I30" s="140">
        <f t="shared" si="3"/>
        <v>0</v>
      </c>
      <c r="J30" s="152"/>
    </row>
    <row r="31" spans="1:24" s="6" customFormat="1" ht="15" customHeight="1">
      <c r="A31" s="115"/>
      <c r="B31" s="116"/>
      <c r="C31" s="118"/>
      <c r="D31" s="138"/>
      <c r="E31" s="138"/>
      <c r="F31" s="138"/>
      <c r="G31" s="138"/>
      <c r="H31" s="138"/>
      <c r="I31" s="141"/>
      <c r="J31" s="112"/>
    </row>
    <row r="32" spans="1:24" s="6" customFormat="1" ht="15" customHeight="1">
      <c r="A32" s="115"/>
      <c r="B32" s="116"/>
      <c r="C32" s="118"/>
      <c r="D32" s="138"/>
      <c r="E32" s="138"/>
      <c r="F32" s="138"/>
      <c r="G32" s="138"/>
      <c r="H32" s="138"/>
      <c r="I32" s="141"/>
      <c r="J32" s="112"/>
    </row>
    <row r="33" spans="1:24" s="6" customFormat="1" ht="15.75" customHeight="1" thickBot="1">
      <c r="A33" s="110"/>
      <c r="B33" s="111"/>
      <c r="C33" s="119"/>
      <c r="D33" s="139"/>
      <c r="E33" s="139"/>
      <c r="F33" s="139"/>
      <c r="G33" s="139"/>
      <c r="H33" s="139"/>
      <c r="I33" s="142"/>
      <c r="J33" s="114"/>
    </row>
    <row r="34" spans="1:24" ht="15.75" thickBot="1">
      <c r="A34" s="176" t="s">
        <v>105</v>
      </c>
      <c r="B34" s="117"/>
      <c r="C34" s="117"/>
      <c r="D34" s="117"/>
      <c r="E34" s="117"/>
      <c r="F34" s="117"/>
      <c r="G34" s="117"/>
      <c r="H34" s="117"/>
      <c r="I34" s="117"/>
      <c r="J34" s="177"/>
    </row>
    <row r="35" spans="1:24" s="6" customFormat="1" ht="17.25" customHeight="1">
      <c r="A35" s="123" t="s">
        <v>116</v>
      </c>
      <c r="B35" s="149" t="s">
        <v>106</v>
      </c>
      <c r="C35" s="14">
        <v>2024</v>
      </c>
      <c r="D35" s="84">
        <f t="shared" ref="D35:D36" si="4">E35+F35+G35+H35+I35</f>
        <v>526.31578999999999</v>
      </c>
      <c r="E35" s="84">
        <f t="shared" ref="E35" si="5">E44</f>
        <v>0</v>
      </c>
      <c r="F35" s="84">
        <f>F39</f>
        <v>500</v>
      </c>
      <c r="G35" s="84">
        <v>0</v>
      </c>
      <c r="H35" s="84">
        <f>H39</f>
        <v>26.31579</v>
      </c>
      <c r="I35" s="96">
        <f>I44</f>
        <v>0</v>
      </c>
      <c r="J35" s="179" t="s">
        <v>9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6" customFormat="1" ht="17.25" customHeight="1">
      <c r="A36" s="129"/>
      <c r="B36" s="178"/>
      <c r="C36" s="31">
        <v>2025</v>
      </c>
      <c r="D36" s="28">
        <f t="shared" si="4"/>
        <v>0</v>
      </c>
      <c r="E36" s="28">
        <v>0</v>
      </c>
      <c r="F36" s="28">
        <v>0</v>
      </c>
      <c r="G36" s="28">
        <v>0</v>
      </c>
      <c r="H36" s="28">
        <v>0</v>
      </c>
      <c r="I36" s="30">
        <v>0</v>
      </c>
      <c r="J36" s="18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6" customFormat="1" ht="19.5" hidden="1" customHeight="1">
      <c r="A37" s="129"/>
      <c r="B37" s="178"/>
      <c r="C37" s="31">
        <v>2026</v>
      </c>
      <c r="D37" s="28"/>
      <c r="E37" s="28"/>
      <c r="F37" s="28"/>
      <c r="G37" s="28"/>
      <c r="H37" s="28"/>
      <c r="I37" s="30"/>
      <c r="J37" s="18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6" customFormat="1" ht="19.5" customHeight="1" thickBot="1">
      <c r="A38" s="125"/>
      <c r="B38" s="151"/>
      <c r="C38" s="32">
        <v>2026</v>
      </c>
      <c r="D38" s="29">
        <f t="shared" ref="D38:D42" si="6">E38+F38+G38+H38+I38</f>
        <v>0</v>
      </c>
      <c r="E38" s="29">
        <v>0</v>
      </c>
      <c r="F38" s="29">
        <v>0</v>
      </c>
      <c r="G38" s="29">
        <v>0</v>
      </c>
      <c r="H38" s="29">
        <v>0</v>
      </c>
      <c r="I38" s="92">
        <v>0</v>
      </c>
      <c r="J38" s="180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6" customFormat="1" ht="22.5" customHeight="1">
      <c r="A39" s="252" t="s">
        <v>107</v>
      </c>
      <c r="B39" s="255" t="s">
        <v>108</v>
      </c>
      <c r="C39" s="14">
        <v>2024</v>
      </c>
      <c r="D39" s="15">
        <f t="shared" si="6"/>
        <v>526.31578999999999</v>
      </c>
      <c r="E39" s="15">
        <v>0</v>
      </c>
      <c r="F39" s="15">
        <v>500</v>
      </c>
      <c r="G39" s="15">
        <v>0</v>
      </c>
      <c r="H39" s="15">
        <v>26.31579</v>
      </c>
      <c r="I39" s="16">
        <v>0</v>
      </c>
      <c r="J39" s="18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6" customFormat="1" ht="22.5" customHeight="1">
      <c r="A40" s="253"/>
      <c r="B40" s="256"/>
      <c r="C40" s="31">
        <v>2025</v>
      </c>
      <c r="D40" s="28">
        <f t="shared" si="6"/>
        <v>0</v>
      </c>
      <c r="E40" s="28">
        <v>0</v>
      </c>
      <c r="F40" s="28">
        <v>0</v>
      </c>
      <c r="G40" s="28">
        <v>0</v>
      </c>
      <c r="H40" s="28">
        <v>0</v>
      </c>
      <c r="I40" s="30">
        <v>0</v>
      </c>
      <c r="J40" s="18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s="6" customFormat="1" ht="22.5" customHeight="1" thickBot="1">
      <c r="A41" s="254"/>
      <c r="B41" s="257"/>
      <c r="C41" s="32">
        <v>2026</v>
      </c>
      <c r="D41" s="29">
        <f t="shared" si="6"/>
        <v>0</v>
      </c>
      <c r="E41" s="29">
        <v>0</v>
      </c>
      <c r="F41" s="29">
        <v>0</v>
      </c>
      <c r="G41" s="29">
        <v>0</v>
      </c>
      <c r="H41" s="29">
        <v>0</v>
      </c>
      <c r="I41" s="92">
        <v>0</v>
      </c>
      <c r="J41" s="18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s="6" customFormat="1" ht="27" hidden="1" customHeight="1">
      <c r="A42" s="258" t="s">
        <v>74</v>
      </c>
      <c r="B42" s="222" t="s">
        <v>73</v>
      </c>
      <c r="C42" s="36">
        <v>2022</v>
      </c>
      <c r="D42" s="37">
        <f t="shared" si="6"/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187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s="6" customFormat="1" ht="15" hidden="1" customHeight="1">
      <c r="A43" s="213"/>
      <c r="B43" s="178"/>
      <c r="C43" s="31"/>
      <c r="D43" s="28"/>
      <c r="E43" s="28"/>
      <c r="F43" s="28"/>
      <c r="G43" s="28"/>
      <c r="H43" s="28"/>
      <c r="I43" s="28"/>
      <c r="J43" s="18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s="6" customFormat="1" ht="15" hidden="1">
      <c r="A44" s="213"/>
      <c r="B44" s="178"/>
      <c r="C44" s="31">
        <v>2023</v>
      </c>
      <c r="D44" s="28">
        <f>E44+F44+G44+H44+I44</f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187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s="6" customFormat="1" ht="15" hidden="1">
      <c r="A45" s="213"/>
      <c r="B45" s="178"/>
      <c r="C45" s="31">
        <v>2024</v>
      </c>
      <c r="D45" s="28">
        <f t="shared" ref="D45" si="7">E45+F45+G45+H45+I45</f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187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s="6" customFormat="1" ht="15" hidden="1" customHeight="1">
      <c r="A46" s="213"/>
      <c r="B46" s="178"/>
      <c r="C46" s="31"/>
      <c r="D46" s="28"/>
      <c r="E46" s="28"/>
      <c r="F46" s="28"/>
      <c r="G46" s="28"/>
      <c r="H46" s="28"/>
      <c r="I46" s="28"/>
      <c r="J46" s="187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s="6" customFormat="1" ht="15.75" hidden="1" thickBot="1">
      <c r="A47" s="207"/>
      <c r="B47" s="151"/>
      <c r="C47" s="32">
        <v>2025</v>
      </c>
      <c r="D47" s="29">
        <f t="shared" ref="D47" si="8">E47+F47+G47+H47+I47</f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188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6" customFormat="1" ht="12.75">
      <c r="A48" s="231" t="s">
        <v>69</v>
      </c>
      <c r="B48" s="232"/>
      <c r="C48" s="17">
        <v>2024</v>
      </c>
      <c r="D48" s="18">
        <f>D35</f>
        <v>526.31578999999999</v>
      </c>
      <c r="E48" s="18">
        <f>E35+E39</f>
        <v>0</v>
      </c>
      <c r="F48" s="18">
        <f>F35</f>
        <v>500</v>
      </c>
      <c r="G48" s="18">
        <f>G35+G39</f>
        <v>0</v>
      </c>
      <c r="H48" s="18">
        <f>H35</f>
        <v>26.31579</v>
      </c>
      <c r="I48" s="93">
        <f>I35+I39</f>
        <v>0</v>
      </c>
      <c r="J48" s="152"/>
    </row>
    <row r="49" spans="1:24" s="6" customFormat="1" ht="12.75">
      <c r="A49" s="233"/>
      <c r="B49" s="234"/>
      <c r="C49" s="13">
        <v>2025</v>
      </c>
      <c r="D49" s="8">
        <f>D36+D40</f>
        <v>0</v>
      </c>
      <c r="E49" s="8">
        <f>E36+E40</f>
        <v>0</v>
      </c>
      <c r="F49" s="8">
        <f>F36+F40</f>
        <v>0</v>
      </c>
      <c r="G49" s="8">
        <f>G36+G40</f>
        <v>0</v>
      </c>
      <c r="H49" s="8">
        <f>H36+H40</f>
        <v>0</v>
      </c>
      <c r="I49" s="94">
        <f>I36+I40</f>
        <v>0</v>
      </c>
      <c r="J49" s="112"/>
    </row>
    <row r="50" spans="1:24" s="6" customFormat="1" ht="13.5" thickBot="1">
      <c r="A50" s="259"/>
      <c r="B50" s="260"/>
      <c r="C50" s="91">
        <v>2026</v>
      </c>
      <c r="D50" s="87">
        <f>D37+D41</f>
        <v>0</v>
      </c>
      <c r="E50" s="87">
        <f>E37+E41</f>
        <v>0</v>
      </c>
      <c r="F50" s="87">
        <f>F37+F41</f>
        <v>0</v>
      </c>
      <c r="G50" s="87">
        <f>G37+G41</f>
        <v>0</v>
      </c>
      <c r="H50" s="87">
        <f>H37+H41</f>
        <v>0</v>
      </c>
      <c r="I50" s="97">
        <f>I37+I41</f>
        <v>0</v>
      </c>
      <c r="J50" s="114"/>
    </row>
    <row r="51" spans="1:24" s="6" customFormat="1" ht="12.75">
      <c r="A51" s="231" t="s">
        <v>110</v>
      </c>
      <c r="B51" s="232"/>
      <c r="C51" s="117" t="s">
        <v>115</v>
      </c>
      <c r="D51" s="137">
        <f>D49+D50+D48</f>
        <v>526.31578999999999</v>
      </c>
      <c r="E51" s="137">
        <f t="shared" ref="E51:I51" si="9">E49+E50+E48</f>
        <v>0</v>
      </c>
      <c r="F51" s="137">
        <f t="shared" si="9"/>
        <v>500</v>
      </c>
      <c r="G51" s="137">
        <f t="shared" si="9"/>
        <v>0</v>
      </c>
      <c r="H51" s="137">
        <f t="shared" si="9"/>
        <v>26.31579</v>
      </c>
      <c r="I51" s="140">
        <f t="shared" si="9"/>
        <v>0</v>
      </c>
      <c r="J51" s="152"/>
    </row>
    <row r="52" spans="1:24" s="6" customFormat="1" ht="12.75">
      <c r="A52" s="233"/>
      <c r="B52" s="234"/>
      <c r="C52" s="118"/>
      <c r="D52" s="138"/>
      <c r="E52" s="138"/>
      <c r="F52" s="138"/>
      <c r="G52" s="138"/>
      <c r="H52" s="138"/>
      <c r="I52" s="141"/>
      <c r="J52" s="112"/>
    </row>
    <row r="53" spans="1:24" s="6" customFormat="1" ht="12.75">
      <c r="A53" s="233"/>
      <c r="B53" s="234"/>
      <c r="C53" s="118"/>
      <c r="D53" s="138"/>
      <c r="E53" s="138"/>
      <c r="F53" s="138"/>
      <c r="G53" s="138"/>
      <c r="H53" s="138"/>
      <c r="I53" s="141"/>
      <c r="J53" s="112"/>
    </row>
    <row r="54" spans="1:24" s="6" customFormat="1" ht="13.5" thickBot="1">
      <c r="A54" s="259"/>
      <c r="B54" s="260"/>
      <c r="C54" s="119"/>
      <c r="D54" s="139"/>
      <c r="E54" s="139"/>
      <c r="F54" s="139"/>
      <c r="G54" s="139"/>
      <c r="H54" s="139"/>
      <c r="I54" s="142"/>
      <c r="J54" s="113"/>
    </row>
    <row r="55" spans="1:24" ht="15.75" hidden="1" thickBot="1">
      <c r="A55" s="176" t="s">
        <v>90</v>
      </c>
      <c r="B55" s="117"/>
      <c r="C55" s="121"/>
      <c r="D55" s="121"/>
      <c r="E55" s="121"/>
      <c r="F55" s="121"/>
      <c r="G55" s="121"/>
      <c r="H55" s="121"/>
      <c r="I55" s="121"/>
      <c r="J55" s="122"/>
    </row>
    <row r="56" spans="1:24" s="6" customFormat="1" ht="27" hidden="1" customHeight="1">
      <c r="A56" s="212">
        <v>1</v>
      </c>
      <c r="B56" s="150" t="s">
        <v>75</v>
      </c>
      <c r="C56" s="14">
        <v>2022</v>
      </c>
      <c r="D56" s="15">
        <f>E56+F56+G56+H56+I56</f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91" t="s">
        <v>9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s="6" customFormat="1" ht="15" hidden="1" customHeight="1">
      <c r="A57" s="237"/>
      <c r="B57" s="132"/>
      <c r="C57" s="36"/>
      <c r="D57" s="37"/>
      <c r="E57" s="37"/>
      <c r="F57" s="37"/>
      <c r="G57" s="37"/>
      <c r="H57" s="37"/>
      <c r="I57" s="37"/>
      <c r="J57" s="192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s="6" customFormat="1" ht="15" hidden="1">
      <c r="A58" s="237"/>
      <c r="B58" s="132"/>
      <c r="C58" s="31">
        <v>2023</v>
      </c>
      <c r="D58" s="28">
        <f t="shared" ref="D58:D59" si="10">E58+F58+G58+H58+I58</f>
        <v>0</v>
      </c>
      <c r="E58" s="28">
        <f t="shared" ref="E58:H58" si="11">E69</f>
        <v>0</v>
      </c>
      <c r="F58" s="28">
        <f t="shared" si="11"/>
        <v>0</v>
      </c>
      <c r="G58" s="28">
        <f t="shared" si="11"/>
        <v>0</v>
      </c>
      <c r="H58" s="28">
        <f t="shared" si="11"/>
        <v>0</v>
      </c>
      <c r="I58" s="28">
        <f>I69</f>
        <v>0</v>
      </c>
      <c r="J58" s="192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s="6" customFormat="1" ht="15" hidden="1">
      <c r="A59" s="237"/>
      <c r="B59" s="132"/>
      <c r="C59" s="31">
        <v>2024</v>
      </c>
      <c r="D59" s="28">
        <f t="shared" si="10"/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192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s="6" customFormat="1" ht="15" hidden="1" customHeight="1">
      <c r="A60" s="237"/>
      <c r="B60" s="132"/>
      <c r="C60" s="19"/>
      <c r="D60" s="20"/>
      <c r="E60" s="20"/>
      <c r="F60" s="20"/>
      <c r="G60" s="20"/>
      <c r="H60" s="20"/>
      <c r="I60" s="20"/>
      <c r="J60" s="192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s="6" customFormat="1" ht="15" hidden="1">
      <c r="A61" s="237"/>
      <c r="B61" s="132"/>
      <c r="C61" s="31">
        <v>2025</v>
      </c>
      <c r="D61" s="28">
        <f t="shared" ref="D61:D62" si="12">E61+F61+G61+H61+I61</f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192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s="6" customFormat="1" ht="15.75" hidden="1" thickBot="1">
      <c r="A62" s="238"/>
      <c r="B62" s="222"/>
      <c r="C62" s="65">
        <v>2026</v>
      </c>
      <c r="D62" s="46">
        <f t="shared" si="12"/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192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s="6" customFormat="1" ht="15.75" hidden="1" customHeight="1">
      <c r="A63" s="220">
        <v>2</v>
      </c>
      <c r="B63" s="132"/>
      <c r="C63" s="36">
        <v>2022</v>
      </c>
      <c r="D63" s="37">
        <f>E63+F63+G63+H63+I63</f>
        <v>0</v>
      </c>
      <c r="E63" s="37"/>
      <c r="F63" s="37"/>
      <c r="G63" s="37"/>
      <c r="H63" s="37"/>
      <c r="I63" s="37"/>
      <c r="J63" s="192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s="6" customFormat="1" ht="15.75" hidden="1" customHeight="1">
      <c r="A64" s="240"/>
      <c r="B64" s="241"/>
      <c r="C64" s="31">
        <v>2023</v>
      </c>
      <c r="D64" s="28">
        <f>E64+F64+G64+H64+I64</f>
        <v>0</v>
      </c>
      <c r="E64" s="28"/>
      <c r="F64" s="28"/>
      <c r="G64" s="28"/>
      <c r="H64" s="28"/>
      <c r="I64" s="28"/>
      <c r="J64" s="192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s="6" customFormat="1" ht="15.75" hidden="1" customHeight="1">
      <c r="A65" s="240"/>
      <c r="B65" s="241"/>
      <c r="C65" s="31">
        <v>2024</v>
      </c>
      <c r="D65" s="28">
        <f>E65+F65+G65+H65+I65</f>
        <v>0</v>
      </c>
      <c r="E65" s="28"/>
      <c r="F65" s="28"/>
      <c r="G65" s="28"/>
      <c r="H65" s="28"/>
      <c r="I65" s="28"/>
      <c r="J65" s="192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s="6" customFormat="1" ht="15.75" hidden="1" customHeight="1">
      <c r="A66" s="240"/>
      <c r="B66" s="241"/>
      <c r="C66" s="19">
        <v>2025</v>
      </c>
      <c r="D66" s="20">
        <f>E66+F66+G66+H66+I66</f>
        <v>0</v>
      </c>
      <c r="E66" s="20"/>
      <c r="F66" s="20"/>
      <c r="G66" s="20"/>
      <c r="H66" s="20"/>
      <c r="I66" s="20"/>
      <c r="J66" s="192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s="6" customFormat="1" ht="27" hidden="1" customHeight="1">
      <c r="A67" s="223" t="s">
        <v>74</v>
      </c>
      <c r="B67" s="131" t="s">
        <v>73</v>
      </c>
      <c r="C67" s="14">
        <v>2022</v>
      </c>
      <c r="D67" s="15">
        <f>E67+F67+G67+H67+I67</f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92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s="6" customFormat="1" ht="15" hidden="1" customHeight="1">
      <c r="A68" s="214"/>
      <c r="B68" s="132"/>
      <c r="C68" s="36"/>
      <c r="D68" s="37"/>
      <c r="E68" s="37"/>
      <c r="F68" s="37"/>
      <c r="G68" s="37"/>
      <c r="H68" s="37"/>
      <c r="I68" s="37"/>
      <c r="J68" s="192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s="6" customFormat="1" ht="15.75" hidden="1" thickBot="1">
      <c r="A69" s="214"/>
      <c r="B69" s="132"/>
      <c r="C69" s="31">
        <v>2023</v>
      </c>
      <c r="D69" s="28">
        <f>E69+F69+G69+H69+I69</f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192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s="6" customFormat="1" ht="15.75" hidden="1" thickBot="1">
      <c r="A70" s="214"/>
      <c r="B70" s="132"/>
      <c r="C70" s="31">
        <v>2024</v>
      </c>
      <c r="D70" s="28">
        <f t="shared" ref="D70" si="13">E70+F70+G70+H70+I70</f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192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s="6" customFormat="1" ht="15" hidden="1" customHeight="1">
      <c r="A71" s="214"/>
      <c r="B71" s="132"/>
      <c r="C71" s="19"/>
      <c r="D71" s="20"/>
      <c r="E71" s="20"/>
      <c r="F71" s="20"/>
      <c r="G71" s="20"/>
      <c r="H71" s="20"/>
      <c r="I71" s="20"/>
      <c r="J71" s="192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s="6" customFormat="1" ht="15.75" hidden="1" thickBot="1">
      <c r="A72" s="215"/>
      <c r="B72" s="133"/>
      <c r="C72" s="32">
        <v>2025</v>
      </c>
      <c r="D72" s="29">
        <f t="shared" ref="D72" si="14">E72+F72+G72+H72+I72</f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39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s="6" customFormat="1" ht="12.75" hidden="1">
      <c r="A73" s="231" t="s">
        <v>69</v>
      </c>
      <c r="B73" s="232"/>
      <c r="C73" s="17">
        <v>2022</v>
      </c>
      <c r="D73" s="73">
        <f t="shared" ref="D73:I73" si="15">D56</f>
        <v>0</v>
      </c>
      <c r="E73" s="73">
        <f t="shared" si="15"/>
        <v>0</v>
      </c>
      <c r="F73" s="73">
        <f t="shared" si="15"/>
        <v>0</v>
      </c>
      <c r="G73" s="73">
        <f t="shared" si="15"/>
        <v>0</v>
      </c>
      <c r="H73" s="73">
        <f t="shared" si="15"/>
        <v>0</v>
      </c>
      <c r="I73" s="73">
        <f t="shared" si="15"/>
        <v>0</v>
      </c>
      <c r="J73" s="134"/>
    </row>
    <row r="74" spans="1:24" s="6" customFormat="1" ht="12.75" hidden="1">
      <c r="A74" s="233"/>
      <c r="B74" s="234"/>
      <c r="C74" s="13">
        <v>2023</v>
      </c>
      <c r="D74" s="8">
        <f>D58</f>
        <v>0</v>
      </c>
      <c r="E74" s="8">
        <f t="shared" ref="E74:I75" si="16">E58</f>
        <v>0</v>
      </c>
      <c r="F74" s="8">
        <f t="shared" si="16"/>
        <v>0</v>
      </c>
      <c r="G74" s="8">
        <f t="shared" si="16"/>
        <v>0</v>
      </c>
      <c r="H74" s="8">
        <f t="shared" si="16"/>
        <v>0</v>
      </c>
      <c r="I74" s="8">
        <f t="shared" si="16"/>
        <v>0</v>
      </c>
      <c r="J74" s="135"/>
    </row>
    <row r="75" spans="1:24" s="6" customFormat="1" ht="12.75" hidden="1">
      <c r="A75" s="233"/>
      <c r="B75" s="234"/>
      <c r="C75" s="13">
        <v>2024</v>
      </c>
      <c r="D75" s="8">
        <f t="shared" ref="D75:H75" si="17">D59</f>
        <v>0</v>
      </c>
      <c r="E75" s="8">
        <f t="shared" si="17"/>
        <v>0</v>
      </c>
      <c r="F75" s="8">
        <f t="shared" si="17"/>
        <v>0</v>
      </c>
      <c r="G75" s="8">
        <f t="shared" si="17"/>
        <v>0</v>
      </c>
      <c r="H75" s="8">
        <f t="shared" si="17"/>
        <v>0</v>
      </c>
      <c r="I75" s="8">
        <f t="shared" si="16"/>
        <v>0</v>
      </c>
      <c r="J75" s="135"/>
    </row>
    <row r="76" spans="1:24" s="6" customFormat="1" ht="12.75" hidden="1">
      <c r="A76" s="233"/>
      <c r="B76" s="234"/>
      <c r="C76" s="54">
        <v>2025</v>
      </c>
      <c r="D76" s="8">
        <f t="shared" ref="D76:I77" si="18">D59</f>
        <v>0</v>
      </c>
      <c r="E76" s="8">
        <f t="shared" si="18"/>
        <v>0</v>
      </c>
      <c r="F76" s="8">
        <f t="shared" si="18"/>
        <v>0</v>
      </c>
      <c r="G76" s="8">
        <f t="shared" si="18"/>
        <v>0</v>
      </c>
      <c r="H76" s="8">
        <f t="shared" si="18"/>
        <v>0</v>
      </c>
      <c r="I76" s="8">
        <f t="shared" si="18"/>
        <v>0</v>
      </c>
      <c r="J76" s="136"/>
    </row>
    <row r="77" spans="1:24" s="6" customFormat="1" ht="13.5" hidden="1" thickBot="1">
      <c r="A77" s="233"/>
      <c r="B77" s="234"/>
      <c r="C77" s="54">
        <v>2026</v>
      </c>
      <c r="D77" s="8">
        <f t="shared" ref="D77:H77" si="19">D60</f>
        <v>0</v>
      </c>
      <c r="E77" s="8">
        <f t="shared" si="19"/>
        <v>0</v>
      </c>
      <c r="F77" s="8">
        <f t="shared" si="19"/>
        <v>0</v>
      </c>
      <c r="G77" s="8">
        <f t="shared" si="19"/>
        <v>0</v>
      </c>
      <c r="H77" s="8">
        <f t="shared" si="19"/>
        <v>0</v>
      </c>
      <c r="I77" s="8">
        <f t="shared" si="18"/>
        <v>0</v>
      </c>
      <c r="J77" s="136"/>
    </row>
    <row r="78" spans="1:24" s="6" customFormat="1" ht="12.75" hidden="1">
      <c r="A78" s="231" t="s">
        <v>91</v>
      </c>
      <c r="B78" s="232"/>
      <c r="C78" s="117" t="s">
        <v>95</v>
      </c>
      <c r="D78" s="137">
        <f>D73+D74+D75+D77</f>
        <v>0</v>
      </c>
      <c r="E78" s="137">
        <f t="shared" ref="E78:I78" si="20">E73+E74+E75+E77</f>
        <v>0</v>
      </c>
      <c r="F78" s="137">
        <f t="shared" si="20"/>
        <v>0</v>
      </c>
      <c r="G78" s="137">
        <f t="shared" si="20"/>
        <v>0</v>
      </c>
      <c r="H78" s="137">
        <f t="shared" si="20"/>
        <v>0</v>
      </c>
      <c r="I78" s="137">
        <f t="shared" si="20"/>
        <v>0</v>
      </c>
      <c r="J78" s="134"/>
    </row>
    <row r="79" spans="1:24" s="6" customFormat="1" ht="12.75" hidden="1">
      <c r="A79" s="233"/>
      <c r="B79" s="234"/>
      <c r="C79" s="118"/>
      <c r="D79" s="138"/>
      <c r="E79" s="138"/>
      <c r="F79" s="138"/>
      <c r="G79" s="138"/>
      <c r="H79" s="138"/>
      <c r="I79" s="138"/>
      <c r="J79" s="135"/>
    </row>
    <row r="80" spans="1:24" s="6" customFormat="1" ht="12.75" hidden="1">
      <c r="A80" s="233"/>
      <c r="B80" s="234"/>
      <c r="C80" s="118"/>
      <c r="D80" s="138"/>
      <c r="E80" s="138"/>
      <c r="F80" s="138"/>
      <c r="G80" s="138"/>
      <c r="H80" s="138"/>
      <c r="I80" s="138"/>
      <c r="J80" s="135"/>
    </row>
    <row r="81" spans="1:24" s="6" customFormat="1" ht="12.75" hidden="1">
      <c r="A81" s="233"/>
      <c r="B81" s="234"/>
      <c r="C81" s="118"/>
      <c r="D81" s="138"/>
      <c r="E81" s="138"/>
      <c r="F81" s="138"/>
      <c r="G81" s="138"/>
      <c r="H81" s="138"/>
      <c r="I81" s="138"/>
      <c r="J81" s="136"/>
    </row>
    <row r="82" spans="1:24" s="6" customFormat="1" ht="12.75">
      <c r="A82" s="231" t="s">
        <v>111</v>
      </c>
      <c r="B82" s="232"/>
      <c r="C82" s="17">
        <v>2024</v>
      </c>
      <c r="D82" s="18">
        <f t="shared" ref="D82:I83" si="21">D18+D48</f>
        <v>676.31578999999999</v>
      </c>
      <c r="E82" s="18">
        <f t="shared" si="21"/>
        <v>0</v>
      </c>
      <c r="F82" s="18">
        <f t="shared" si="21"/>
        <v>500</v>
      </c>
      <c r="G82" s="18">
        <f t="shared" si="21"/>
        <v>0</v>
      </c>
      <c r="H82" s="18">
        <f t="shared" si="21"/>
        <v>176.31578999999999</v>
      </c>
      <c r="I82" s="93">
        <f t="shared" si="21"/>
        <v>0</v>
      </c>
      <c r="J82" s="152"/>
    </row>
    <row r="83" spans="1:24" s="6" customFormat="1" ht="12.75">
      <c r="A83" s="233"/>
      <c r="B83" s="234"/>
      <c r="C83" s="54">
        <v>2025</v>
      </c>
      <c r="D83" s="8">
        <f t="shared" si="21"/>
        <v>155.19999999999999</v>
      </c>
      <c r="E83" s="8">
        <f t="shared" si="21"/>
        <v>0</v>
      </c>
      <c r="F83" s="8">
        <f t="shared" si="21"/>
        <v>0</v>
      </c>
      <c r="G83" s="8">
        <f t="shared" si="21"/>
        <v>0</v>
      </c>
      <c r="H83" s="8">
        <f t="shared" si="21"/>
        <v>155.19999999999999</v>
      </c>
      <c r="I83" s="94">
        <f t="shared" si="21"/>
        <v>0</v>
      </c>
      <c r="J83" s="113"/>
    </row>
    <row r="84" spans="1:24" s="6" customFormat="1" ht="13.5" thickBot="1">
      <c r="A84" s="259"/>
      <c r="B84" s="260"/>
      <c r="C84" s="91">
        <v>2026</v>
      </c>
      <c r="D84" s="89">
        <f>D77+D20+D50</f>
        <v>156.80000000000001</v>
      </c>
      <c r="E84" s="89">
        <f>E77+E20+E50</f>
        <v>0</v>
      </c>
      <c r="F84" s="89">
        <f>F77+F20+F50</f>
        <v>0</v>
      </c>
      <c r="G84" s="89">
        <f>G77+G20+G50</f>
        <v>0</v>
      </c>
      <c r="H84" s="89">
        <f>H77+H20+H50</f>
        <v>156.80000000000001</v>
      </c>
      <c r="I84" s="95">
        <f>I77+I20</f>
        <v>0</v>
      </c>
      <c r="J84" s="114"/>
    </row>
    <row r="85" spans="1:24" s="6" customFormat="1" ht="12.75">
      <c r="A85" s="106" t="s">
        <v>112</v>
      </c>
      <c r="B85" s="107"/>
      <c r="C85" s="117" t="s">
        <v>115</v>
      </c>
      <c r="D85" s="137">
        <f>D82+D84+D83</f>
        <v>988.31579000000011</v>
      </c>
      <c r="E85" s="137">
        <f t="shared" ref="E85:I85" si="22">E82+E84+E83</f>
        <v>0</v>
      </c>
      <c r="F85" s="137">
        <f t="shared" si="22"/>
        <v>500</v>
      </c>
      <c r="G85" s="137">
        <f t="shared" si="22"/>
        <v>0</v>
      </c>
      <c r="H85" s="137">
        <f t="shared" si="22"/>
        <v>488.31578999999999</v>
      </c>
      <c r="I85" s="140">
        <f t="shared" si="22"/>
        <v>0</v>
      </c>
      <c r="J85" s="152"/>
    </row>
    <row r="86" spans="1:24" s="6" customFormat="1" ht="12.75">
      <c r="A86" s="115"/>
      <c r="B86" s="116"/>
      <c r="C86" s="118"/>
      <c r="D86" s="138"/>
      <c r="E86" s="138"/>
      <c r="F86" s="138"/>
      <c r="G86" s="138"/>
      <c r="H86" s="138"/>
      <c r="I86" s="141"/>
      <c r="J86" s="112"/>
    </row>
    <row r="87" spans="1:24" s="6" customFormat="1" ht="12.75">
      <c r="A87" s="115"/>
      <c r="B87" s="116"/>
      <c r="C87" s="118"/>
      <c r="D87" s="138"/>
      <c r="E87" s="138"/>
      <c r="F87" s="138"/>
      <c r="G87" s="138"/>
      <c r="H87" s="138"/>
      <c r="I87" s="141"/>
      <c r="J87" s="112"/>
    </row>
    <row r="88" spans="1:24" s="6" customFormat="1" ht="13.5" thickBot="1">
      <c r="A88" s="110"/>
      <c r="B88" s="111"/>
      <c r="C88" s="119"/>
      <c r="D88" s="139"/>
      <c r="E88" s="139"/>
      <c r="F88" s="139"/>
      <c r="G88" s="139"/>
      <c r="H88" s="139"/>
      <c r="I88" s="142"/>
      <c r="J88" s="114"/>
    </row>
    <row r="89" spans="1:24" s="6" customFormat="1" ht="15.75">
      <c r="A89" s="170" t="s">
        <v>19</v>
      </c>
      <c r="B89" s="171"/>
      <c r="C89" s="171"/>
      <c r="D89" s="171"/>
      <c r="E89" s="171"/>
      <c r="F89" s="171"/>
      <c r="G89" s="171"/>
      <c r="H89" s="171"/>
      <c r="I89" s="171"/>
      <c r="J89" s="172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5.75" thickBot="1">
      <c r="A90" s="189" t="s">
        <v>21</v>
      </c>
      <c r="B90" s="119"/>
      <c r="C90" s="119"/>
      <c r="D90" s="119"/>
      <c r="E90" s="119"/>
      <c r="F90" s="119"/>
      <c r="G90" s="119"/>
      <c r="H90" s="119"/>
      <c r="I90" s="119"/>
      <c r="J90" s="190"/>
    </row>
    <row r="91" spans="1:24" ht="15" hidden="1">
      <c r="A91" s="123">
        <v>1</v>
      </c>
      <c r="B91" s="103" t="s">
        <v>78</v>
      </c>
      <c r="C91" s="14">
        <v>2022</v>
      </c>
      <c r="D91" s="15">
        <f t="shared" ref="D91:D95" si="23">E91+F91+G91+H91+I91</f>
        <v>0</v>
      </c>
      <c r="E91" s="15">
        <v>0</v>
      </c>
      <c r="F91" s="15">
        <v>0</v>
      </c>
      <c r="G91" s="15">
        <v>0</v>
      </c>
      <c r="H91" s="15">
        <v>0</v>
      </c>
      <c r="I91" s="33">
        <v>0</v>
      </c>
      <c r="J91" s="64"/>
    </row>
    <row r="92" spans="1:24" ht="15" hidden="1">
      <c r="A92" s="129"/>
      <c r="B92" s="130"/>
      <c r="C92" s="31">
        <v>2023</v>
      </c>
      <c r="D92" s="28">
        <f t="shared" si="23"/>
        <v>0</v>
      </c>
      <c r="E92" s="28">
        <v>0</v>
      </c>
      <c r="F92" s="28">
        <v>0</v>
      </c>
      <c r="G92" s="28">
        <v>0</v>
      </c>
      <c r="H92" s="28">
        <v>0</v>
      </c>
      <c r="I92" s="34">
        <v>0</v>
      </c>
      <c r="J92" s="64"/>
    </row>
    <row r="93" spans="1:24" ht="15" hidden="1">
      <c r="A93" s="129"/>
      <c r="B93" s="130"/>
      <c r="C93" s="31">
        <v>2024</v>
      </c>
      <c r="D93" s="28">
        <f t="shared" si="23"/>
        <v>0</v>
      </c>
      <c r="E93" s="28">
        <v>0</v>
      </c>
      <c r="F93" s="28">
        <v>0</v>
      </c>
      <c r="G93" s="28">
        <v>0</v>
      </c>
      <c r="H93" s="28">
        <v>0</v>
      </c>
      <c r="I93" s="34">
        <v>0</v>
      </c>
      <c r="J93" s="64"/>
    </row>
    <row r="94" spans="1:24" ht="15" hidden="1">
      <c r="A94" s="124"/>
      <c r="B94" s="104"/>
      <c r="C94" s="31">
        <v>2025</v>
      </c>
      <c r="D94" s="28">
        <f t="shared" si="23"/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64"/>
    </row>
    <row r="95" spans="1:24" ht="15.75" hidden="1" thickBot="1">
      <c r="A95" s="125"/>
      <c r="B95" s="105"/>
      <c r="C95" s="65">
        <v>2026</v>
      </c>
      <c r="D95" s="46">
        <f t="shared" si="23"/>
        <v>0</v>
      </c>
      <c r="E95" s="46">
        <v>0</v>
      </c>
      <c r="F95" s="46">
        <v>0</v>
      </c>
      <c r="G95" s="46">
        <v>0</v>
      </c>
      <c r="H95" s="46">
        <v>0</v>
      </c>
      <c r="I95" s="66">
        <v>0</v>
      </c>
      <c r="J95" s="64"/>
    </row>
    <row r="96" spans="1:24" ht="15" hidden="1">
      <c r="A96" s="123">
        <v>2</v>
      </c>
      <c r="B96" s="103" t="s">
        <v>22</v>
      </c>
      <c r="C96" s="14">
        <v>2022</v>
      </c>
      <c r="D96" s="15">
        <f t="shared" ref="D96:D114" si="24">E96+F96+G96+H96+I96</f>
        <v>0</v>
      </c>
      <c r="E96" s="15">
        <v>0</v>
      </c>
      <c r="F96" s="15">
        <v>0</v>
      </c>
      <c r="G96" s="15">
        <v>0</v>
      </c>
      <c r="H96" s="15">
        <v>0</v>
      </c>
      <c r="I96" s="33">
        <v>0</v>
      </c>
      <c r="J96" s="191" t="s">
        <v>9</v>
      </c>
    </row>
    <row r="97" spans="1:10" ht="15" hidden="1">
      <c r="A97" s="129"/>
      <c r="B97" s="130"/>
      <c r="C97" s="31">
        <v>2023</v>
      </c>
      <c r="D97" s="28">
        <f t="shared" si="24"/>
        <v>0</v>
      </c>
      <c r="E97" s="28">
        <v>0</v>
      </c>
      <c r="F97" s="28">
        <v>0</v>
      </c>
      <c r="G97" s="28">
        <v>0</v>
      </c>
      <c r="H97" s="28">
        <v>0</v>
      </c>
      <c r="I97" s="34">
        <v>0</v>
      </c>
      <c r="J97" s="192"/>
    </row>
    <row r="98" spans="1:10" ht="15" hidden="1">
      <c r="A98" s="129"/>
      <c r="B98" s="130"/>
      <c r="C98" s="31">
        <v>2024</v>
      </c>
      <c r="D98" s="28">
        <f t="shared" si="24"/>
        <v>0</v>
      </c>
      <c r="E98" s="28">
        <v>0</v>
      </c>
      <c r="F98" s="28">
        <v>0</v>
      </c>
      <c r="G98" s="28">
        <v>0</v>
      </c>
      <c r="H98" s="28">
        <v>0</v>
      </c>
      <c r="I98" s="34">
        <v>0</v>
      </c>
      <c r="J98" s="192"/>
    </row>
    <row r="99" spans="1:10" ht="15" hidden="1">
      <c r="A99" s="124"/>
      <c r="B99" s="104"/>
      <c r="C99" s="31">
        <v>2025</v>
      </c>
      <c r="D99" s="28">
        <f t="shared" ref="D99" si="25">E99+F99+G99+H99+I99</f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192"/>
    </row>
    <row r="100" spans="1:10" ht="15.75" hidden="1" thickBot="1">
      <c r="A100" s="125"/>
      <c r="B100" s="105"/>
      <c r="C100" s="65">
        <v>2026</v>
      </c>
      <c r="D100" s="46">
        <f t="shared" si="24"/>
        <v>0</v>
      </c>
      <c r="E100" s="46">
        <v>0</v>
      </c>
      <c r="F100" s="46">
        <v>0</v>
      </c>
      <c r="G100" s="46">
        <v>0</v>
      </c>
      <c r="H100" s="46">
        <v>0</v>
      </c>
      <c r="I100" s="66">
        <v>0</v>
      </c>
      <c r="J100" s="192"/>
    </row>
    <row r="101" spans="1:10" ht="15" customHeight="1">
      <c r="A101" s="123">
        <v>1</v>
      </c>
      <c r="B101" s="103" t="s">
        <v>23</v>
      </c>
      <c r="C101" s="14">
        <v>2024</v>
      </c>
      <c r="D101" s="15">
        <f t="shared" si="24"/>
        <v>266.3</v>
      </c>
      <c r="E101" s="15">
        <v>0</v>
      </c>
      <c r="F101" s="15">
        <v>0</v>
      </c>
      <c r="G101" s="15">
        <v>0</v>
      </c>
      <c r="H101" s="15">
        <v>266.3</v>
      </c>
      <c r="I101" s="16">
        <v>0</v>
      </c>
      <c r="J101" s="193"/>
    </row>
    <row r="102" spans="1:10" ht="15" customHeight="1">
      <c r="A102" s="124"/>
      <c r="B102" s="104"/>
      <c r="C102" s="31">
        <v>2025</v>
      </c>
      <c r="D102" s="28">
        <f t="shared" ref="D102" si="26">E102+F102+G102+H102+I102</f>
        <v>213</v>
      </c>
      <c r="E102" s="28">
        <v>0</v>
      </c>
      <c r="F102" s="28">
        <v>0</v>
      </c>
      <c r="G102" s="28">
        <v>0</v>
      </c>
      <c r="H102" s="28">
        <v>213</v>
      </c>
      <c r="I102" s="30">
        <v>0</v>
      </c>
      <c r="J102" s="193"/>
    </row>
    <row r="103" spans="1:10" ht="15" customHeight="1" thickBot="1">
      <c r="A103" s="125"/>
      <c r="B103" s="105"/>
      <c r="C103" s="65">
        <v>2026</v>
      </c>
      <c r="D103" s="46">
        <f t="shared" si="24"/>
        <v>190.4</v>
      </c>
      <c r="E103" s="46">
        <v>0</v>
      </c>
      <c r="F103" s="46">
        <v>0</v>
      </c>
      <c r="G103" s="46">
        <v>0</v>
      </c>
      <c r="H103" s="46">
        <v>190.4</v>
      </c>
      <c r="I103" s="71">
        <v>0</v>
      </c>
      <c r="J103" s="193"/>
    </row>
    <row r="104" spans="1:10" ht="21" customHeight="1">
      <c r="A104" s="123">
        <v>2</v>
      </c>
      <c r="B104" s="103" t="s">
        <v>24</v>
      </c>
      <c r="C104" s="14">
        <v>2024</v>
      </c>
      <c r="D104" s="15">
        <f t="shared" si="24"/>
        <v>1.1000000000000001</v>
      </c>
      <c r="E104" s="15">
        <v>0</v>
      </c>
      <c r="F104" s="15">
        <v>0</v>
      </c>
      <c r="G104" s="15">
        <v>0</v>
      </c>
      <c r="H104" s="15">
        <v>1.1000000000000001</v>
      </c>
      <c r="I104" s="16">
        <v>0</v>
      </c>
      <c r="J104" s="193"/>
    </row>
    <row r="105" spans="1:10" ht="21" customHeight="1">
      <c r="A105" s="124"/>
      <c r="B105" s="104"/>
      <c r="C105" s="19">
        <v>2025</v>
      </c>
      <c r="D105" s="28">
        <f t="shared" ref="D105" si="27">E105+F105+G105+H105+I105</f>
        <v>1.1000000000000001</v>
      </c>
      <c r="E105" s="28">
        <v>0</v>
      </c>
      <c r="F105" s="28">
        <v>0</v>
      </c>
      <c r="G105" s="28">
        <v>0</v>
      </c>
      <c r="H105" s="28">
        <v>1.1000000000000001</v>
      </c>
      <c r="I105" s="30">
        <v>0</v>
      </c>
      <c r="J105" s="193"/>
    </row>
    <row r="106" spans="1:10" ht="21" customHeight="1" thickBot="1">
      <c r="A106" s="125"/>
      <c r="B106" s="105"/>
      <c r="C106" s="32">
        <v>2026</v>
      </c>
      <c r="D106" s="46">
        <f t="shared" si="24"/>
        <v>1</v>
      </c>
      <c r="E106" s="46">
        <v>0</v>
      </c>
      <c r="F106" s="46">
        <v>0</v>
      </c>
      <c r="G106" s="46">
        <v>0</v>
      </c>
      <c r="H106" s="46">
        <v>1</v>
      </c>
      <c r="I106" s="71">
        <v>0</v>
      </c>
      <c r="J106" s="193"/>
    </row>
    <row r="107" spans="1:10" ht="13.5" hidden="1" customHeight="1">
      <c r="A107" s="123">
        <v>5</v>
      </c>
      <c r="B107" s="103" t="s">
        <v>93</v>
      </c>
      <c r="C107" s="14">
        <v>2022</v>
      </c>
      <c r="D107" s="15">
        <f t="shared" ref="D107:D111" si="28">E107+F107+G107+H107+I107</f>
        <v>0</v>
      </c>
      <c r="E107" s="15">
        <v>0</v>
      </c>
      <c r="F107" s="15">
        <v>0</v>
      </c>
      <c r="G107" s="15">
        <v>0</v>
      </c>
      <c r="H107" s="15">
        <v>0</v>
      </c>
      <c r="I107" s="33">
        <v>0</v>
      </c>
      <c r="J107" s="192"/>
    </row>
    <row r="108" spans="1:10" ht="15" hidden="1">
      <c r="A108" s="129"/>
      <c r="B108" s="130"/>
      <c r="C108" s="31">
        <v>2023</v>
      </c>
      <c r="D108" s="28">
        <f t="shared" si="28"/>
        <v>0</v>
      </c>
      <c r="E108" s="28">
        <v>0</v>
      </c>
      <c r="F108" s="28">
        <v>0</v>
      </c>
      <c r="G108" s="28">
        <v>0</v>
      </c>
      <c r="H108" s="28">
        <v>0</v>
      </c>
      <c r="I108" s="34">
        <v>0</v>
      </c>
      <c r="J108" s="192"/>
    </row>
    <row r="109" spans="1:10" ht="15" hidden="1">
      <c r="A109" s="129"/>
      <c r="B109" s="130"/>
      <c r="C109" s="31">
        <v>2024</v>
      </c>
      <c r="D109" s="28">
        <f t="shared" si="28"/>
        <v>0</v>
      </c>
      <c r="E109" s="28">
        <v>0</v>
      </c>
      <c r="F109" s="28">
        <v>0</v>
      </c>
      <c r="G109" s="28">
        <v>0</v>
      </c>
      <c r="H109" s="28">
        <v>0</v>
      </c>
      <c r="I109" s="34">
        <v>0</v>
      </c>
      <c r="J109" s="192"/>
    </row>
    <row r="110" spans="1:10" ht="15" hidden="1">
      <c r="A110" s="124"/>
      <c r="B110" s="104"/>
      <c r="C110" s="19">
        <v>2025</v>
      </c>
      <c r="D110" s="20">
        <f t="shared" ref="D110" si="29">E110+F110+G110+H110+I110</f>
        <v>0</v>
      </c>
      <c r="E110" s="20">
        <v>0</v>
      </c>
      <c r="F110" s="20">
        <v>0</v>
      </c>
      <c r="G110" s="20">
        <v>0</v>
      </c>
      <c r="H110" s="20">
        <v>0</v>
      </c>
      <c r="I110" s="35">
        <v>0</v>
      </c>
      <c r="J110" s="192"/>
    </row>
    <row r="111" spans="1:10" ht="15.75" hidden="1" thickBot="1">
      <c r="A111" s="124"/>
      <c r="B111" s="104"/>
      <c r="C111" s="19">
        <v>2026</v>
      </c>
      <c r="D111" s="20">
        <f t="shared" si="28"/>
        <v>0</v>
      </c>
      <c r="E111" s="20">
        <v>0</v>
      </c>
      <c r="F111" s="20">
        <v>0</v>
      </c>
      <c r="G111" s="20">
        <v>0</v>
      </c>
      <c r="H111" s="20">
        <v>0</v>
      </c>
      <c r="I111" s="35">
        <v>0</v>
      </c>
      <c r="J111" s="192"/>
    </row>
    <row r="112" spans="1:10" ht="15">
      <c r="A112" s="123">
        <v>3</v>
      </c>
      <c r="B112" s="149" t="s">
        <v>92</v>
      </c>
      <c r="C112" s="14">
        <v>2024</v>
      </c>
      <c r="D112" s="15">
        <f t="shared" si="24"/>
        <v>77.900000000000006</v>
      </c>
      <c r="E112" s="15">
        <v>0</v>
      </c>
      <c r="F112" s="15">
        <v>0</v>
      </c>
      <c r="G112" s="15">
        <v>0</v>
      </c>
      <c r="H112" s="15">
        <v>77.900000000000006</v>
      </c>
      <c r="I112" s="16">
        <v>0</v>
      </c>
      <c r="J112" s="193"/>
    </row>
    <row r="113" spans="1:10" ht="15">
      <c r="A113" s="124"/>
      <c r="B113" s="150"/>
      <c r="C113" s="19">
        <v>2025</v>
      </c>
      <c r="D113" s="20">
        <f t="shared" ref="D113" si="30">E113+F113+G113+H113+I113</f>
        <v>81</v>
      </c>
      <c r="E113" s="20">
        <v>0</v>
      </c>
      <c r="F113" s="20">
        <v>0</v>
      </c>
      <c r="G113" s="20">
        <v>0</v>
      </c>
      <c r="H113" s="20">
        <v>81</v>
      </c>
      <c r="I113" s="21">
        <v>0</v>
      </c>
      <c r="J113" s="193"/>
    </row>
    <row r="114" spans="1:10" ht="15.75" thickBot="1">
      <c r="A114" s="125"/>
      <c r="B114" s="151"/>
      <c r="C114" s="32">
        <v>2026</v>
      </c>
      <c r="D114" s="29">
        <f t="shared" si="24"/>
        <v>72.400000000000006</v>
      </c>
      <c r="E114" s="29">
        <v>0</v>
      </c>
      <c r="F114" s="29">
        <v>0</v>
      </c>
      <c r="G114" s="29">
        <v>0</v>
      </c>
      <c r="H114" s="29">
        <v>72.400000000000006</v>
      </c>
      <c r="I114" s="92">
        <v>0</v>
      </c>
      <c r="J114" s="193"/>
    </row>
    <row r="115" spans="1:10" s="6" customFormat="1" ht="12.75">
      <c r="A115" s="106" t="s">
        <v>17</v>
      </c>
      <c r="B115" s="107"/>
      <c r="C115" s="17">
        <v>2024</v>
      </c>
      <c r="D115" s="18">
        <f>D98+D101+D104+D112+D109+D93</f>
        <v>345.30000000000007</v>
      </c>
      <c r="E115" s="18">
        <f t="shared" ref="E115:G117" si="31">E98+E101+E104+E112+E109</f>
        <v>0</v>
      </c>
      <c r="F115" s="18">
        <f t="shared" si="31"/>
        <v>0</v>
      </c>
      <c r="G115" s="18">
        <f t="shared" si="31"/>
        <v>0</v>
      </c>
      <c r="H115" s="18">
        <f>H98+H101+H104+H112+H109+H93</f>
        <v>345.30000000000007</v>
      </c>
      <c r="I115" s="93">
        <f>I98+I101+I104+I112+I109</f>
        <v>0</v>
      </c>
      <c r="J115" s="152"/>
    </row>
    <row r="116" spans="1:10" s="6" customFormat="1" ht="12.75">
      <c r="A116" s="108"/>
      <c r="B116" s="109"/>
      <c r="C116" s="13">
        <v>2025</v>
      </c>
      <c r="D116" s="8">
        <f>D99+D102+D105+D113+D110+D94</f>
        <v>295.10000000000002</v>
      </c>
      <c r="E116" s="8">
        <f t="shared" si="31"/>
        <v>0</v>
      </c>
      <c r="F116" s="8">
        <f t="shared" si="31"/>
        <v>0</v>
      </c>
      <c r="G116" s="8">
        <f t="shared" si="31"/>
        <v>0</v>
      </c>
      <c r="H116" s="8">
        <f>H99+H102+H105+H113+H110+H94</f>
        <v>295.10000000000002</v>
      </c>
      <c r="I116" s="94">
        <f>I99+I102+I105+I113+I110</f>
        <v>0</v>
      </c>
      <c r="J116" s="113"/>
    </row>
    <row r="117" spans="1:10" s="6" customFormat="1" ht="13.5" thickBot="1">
      <c r="A117" s="110"/>
      <c r="B117" s="111"/>
      <c r="C117" s="88">
        <v>2026</v>
      </c>
      <c r="D117" s="89">
        <f>D100+D103+D106+D114+D111+D95</f>
        <v>263.8</v>
      </c>
      <c r="E117" s="89">
        <f t="shared" si="31"/>
        <v>0</v>
      </c>
      <c r="F117" s="89">
        <f t="shared" si="31"/>
        <v>0</v>
      </c>
      <c r="G117" s="89">
        <f t="shared" si="31"/>
        <v>0</v>
      </c>
      <c r="H117" s="89">
        <f>H100+H103+H106+H114+H111+H95</f>
        <v>263.8</v>
      </c>
      <c r="I117" s="95">
        <f>I100+I103+I106+I114+I111</f>
        <v>0</v>
      </c>
      <c r="J117" s="114"/>
    </row>
    <row r="118" spans="1:10" s="6" customFormat="1" ht="11.25" customHeight="1">
      <c r="A118" s="106" t="s">
        <v>25</v>
      </c>
      <c r="B118" s="107"/>
      <c r="C118" s="117" t="s">
        <v>115</v>
      </c>
      <c r="D118" s="137">
        <f>D115+D117+D116</f>
        <v>904.20000000000016</v>
      </c>
      <c r="E118" s="137">
        <f t="shared" ref="E118:I118" si="32">E115+E117+E116</f>
        <v>0</v>
      </c>
      <c r="F118" s="137">
        <f t="shared" si="32"/>
        <v>0</v>
      </c>
      <c r="G118" s="137">
        <f t="shared" si="32"/>
        <v>0</v>
      </c>
      <c r="H118" s="137">
        <f t="shared" si="32"/>
        <v>904.20000000000016</v>
      </c>
      <c r="I118" s="140">
        <f t="shared" si="32"/>
        <v>0</v>
      </c>
      <c r="J118" s="201"/>
    </row>
    <row r="119" spans="1:10" s="6" customFormat="1" ht="11.25" customHeight="1">
      <c r="A119" s="115"/>
      <c r="B119" s="116"/>
      <c r="C119" s="118"/>
      <c r="D119" s="138"/>
      <c r="E119" s="138"/>
      <c r="F119" s="138"/>
      <c r="G119" s="138"/>
      <c r="H119" s="138"/>
      <c r="I119" s="141"/>
      <c r="J119" s="112"/>
    </row>
    <row r="120" spans="1:10" s="6" customFormat="1" ht="11.25" customHeight="1">
      <c r="A120" s="115"/>
      <c r="B120" s="116"/>
      <c r="C120" s="118"/>
      <c r="D120" s="138"/>
      <c r="E120" s="138"/>
      <c r="F120" s="138"/>
      <c r="G120" s="138"/>
      <c r="H120" s="138"/>
      <c r="I120" s="141"/>
      <c r="J120" s="112"/>
    </row>
    <row r="121" spans="1:10" s="6" customFormat="1" ht="11.25" customHeight="1" thickBot="1">
      <c r="A121" s="110"/>
      <c r="B121" s="111"/>
      <c r="C121" s="119"/>
      <c r="D121" s="139"/>
      <c r="E121" s="139"/>
      <c r="F121" s="139"/>
      <c r="G121" s="139"/>
      <c r="H121" s="139"/>
      <c r="I121" s="142"/>
      <c r="J121" s="114"/>
    </row>
    <row r="122" spans="1:10" ht="15.75" thickBot="1">
      <c r="A122" s="120" t="s">
        <v>26</v>
      </c>
      <c r="B122" s="121"/>
      <c r="C122" s="121"/>
      <c r="D122" s="121"/>
      <c r="E122" s="121"/>
      <c r="F122" s="121"/>
      <c r="G122" s="121"/>
      <c r="H122" s="121"/>
      <c r="I122" s="121"/>
      <c r="J122" s="122"/>
    </row>
    <row r="123" spans="1:10" ht="19.5" customHeight="1">
      <c r="A123" s="123">
        <v>1</v>
      </c>
      <c r="B123" s="103" t="s">
        <v>27</v>
      </c>
      <c r="C123" s="14">
        <v>2024</v>
      </c>
      <c r="D123" s="15">
        <f t="shared" ref="D123:D128" si="33">E123+F123+G123+H123+I123</f>
        <v>405.8</v>
      </c>
      <c r="E123" s="15">
        <v>0</v>
      </c>
      <c r="F123" s="15">
        <v>0</v>
      </c>
      <c r="G123" s="15">
        <v>0</v>
      </c>
      <c r="H123" s="15">
        <v>405.8</v>
      </c>
      <c r="I123" s="33">
        <v>0</v>
      </c>
      <c r="J123" s="126" t="s">
        <v>9</v>
      </c>
    </row>
    <row r="124" spans="1:10" ht="19.5" customHeight="1">
      <c r="A124" s="124"/>
      <c r="B124" s="104"/>
      <c r="C124" s="31">
        <v>2025</v>
      </c>
      <c r="D124" s="28">
        <f t="shared" ref="D124" si="34">E124+F124+G124+H124+I124</f>
        <v>420</v>
      </c>
      <c r="E124" s="28">
        <v>0</v>
      </c>
      <c r="F124" s="28">
        <v>0</v>
      </c>
      <c r="G124" s="28">
        <v>0</v>
      </c>
      <c r="H124" s="28">
        <v>420</v>
      </c>
      <c r="I124" s="34">
        <v>0</v>
      </c>
      <c r="J124" s="127"/>
    </row>
    <row r="125" spans="1:10" ht="19.5" customHeight="1" thickBot="1">
      <c r="A125" s="125"/>
      <c r="B125" s="105"/>
      <c r="C125" s="65">
        <v>2026</v>
      </c>
      <c r="D125" s="46">
        <f t="shared" si="33"/>
        <v>424.1</v>
      </c>
      <c r="E125" s="46">
        <v>0</v>
      </c>
      <c r="F125" s="46">
        <v>0</v>
      </c>
      <c r="G125" s="46">
        <v>0</v>
      </c>
      <c r="H125" s="46">
        <v>424.1</v>
      </c>
      <c r="I125" s="66">
        <v>0</v>
      </c>
      <c r="J125" s="127"/>
    </row>
    <row r="126" spans="1:10" ht="45.75" hidden="1" customHeight="1">
      <c r="A126" s="129">
        <v>2</v>
      </c>
      <c r="B126" s="130" t="s">
        <v>29</v>
      </c>
      <c r="C126" s="31">
        <v>2024</v>
      </c>
      <c r="D126" s="28">
        <f t="shared" si="33"/>
        <v>0</v>
      </c>
      <c r="E126" s="28">
        <v>0</v>
      </c>
      <c r="F126" s="28">
        <v>0</v>
      </c>
      <c r="G126" s="28">
        <v>0</v>
      </c>
      <c r="H126" s="28">
        <v>0</v>
      </c>
      <c r="I126" s="34">
        <v>0</v>
      </c>
      <c r="J126" s="127"/>
    </row>
    <row r="127" spans="1:10" ht="45.75" hidden="1" customHeight="1">
      <c r="A127" s="124"/>
      <c r="B127" s="104"/>
      <c r="C127" s="19">
        <v>2025</v>
      </c>
      <c r="D127" s="20">
        <f t="shared" ref="D127" si="35">E127+F127+G127+H127+I127</f>
        <v>0</v>
      </c>
      <c r="E127" s="20">
        <v>0</v>
      </c>
      <c r="F127" s="20">
        <v>0</v>
      </c>
      <c r="G127" s="20">
        <v>0</v>
      </c>
      <c r="H127" s="20">
        <v>0</v>
      </c>
      <c r="I127" s="35">
        <v>0</v>
      </c>
      <c r="J127" s="127"/>
    </row>
    <row r="128" spans="1:10" ht="45.75" hidden="1" customHeight="1" thickBot="1">
      <c r="A128" s="124"/>
      <c r="B128" s="104"/>
      <c r="C128" s="19">
        <v>2026</v>
      </c>
      <c r="D128" s="20">
        <f t="shared" si="33"/>
        <v>0</v>
      </c>
      <c r="E128" s="20">
        <v>0</v>
      </c>
      <c r="F128" s="20">
        <v>0</v>
      </c>
      <c r="G128" s="20">
        <v>0</v>
      </c>
      <c r="H128" s="20">
        <v>0</v>
      </c>
      <c r="I128" s="35">
        <v>0</v>
      </c>
      <c r="J128" s="128"/>
    </row>
    <row r="129" spans="1:10" s="6" customFormat="1" ht="12.75">
      <c r="A129" s="106" t="s">
        <v>17</v>
      </c>
      <c r="B129" s="107"/>
      <c r="C129" s="17">
        <v>2024</v>
      </c>
      <c r="D129" s="18">
        <f>D123</f>
        <v>405.8</v>
      </c>
      <c r="E129" s="18">
        <f t="shared" ref="E129:I129" si="36">E123</f>
        <v>0</v>
      </c>
      <c r="F129" s="18">
        <f t="shared" si="36"/>
        <v>0</v>
      </c>
      <c r="G129" s="18">
        <f t="shared" si="36"/>
        <v>0</v>
      </c>
      <c r="H129" s="18">
        <f t="shared" si="36"/>
        <v>405.8</v>
      </c>
      <c r="I129" s="93">
        <f t="shared" si="36"/>
        <v>0</v>
      </c>
      <c r="J129" s="152"/>
    </row>
    <row r="130" spans="1:10" s="6" customFormat="1" ht="12.75">
      <c r="A130" s="108"/>
      <c r="B130" s="109"/>
      <c r="C130" s="13">
        <v>2025</v>
      </c>
      <c r="D130" s="8">
        <f>D124</f>
        <v>420</v>
      </c>
      <c r="E130" s="8">
        <f t="shared" ref="E130:I130" si="37">E124</f>
        <v>0</v>
      </c>
      <c r="F130" s="8">
        <f t="shared" si="37"/>
        <v>0</v>
      </c>
      <c r="G130" s="8">
        <f t="shared" si="37"/>
        <v>0</v>
      </c>
      <c r="H130" s="8">
        <f t="shared" si="37"/>
        <v>420</v>
      </c>
      <c r="I130" s="94">
        <f t="shared" si="37"/>
        <v>0</v>
      </c>
      <c r="J130" s="113"/>
    </row>
    <row r="131" spans="1:10" s="6" customFormat="1" ht="13.5" thickBot="1">
      <c r="A131" s="110"/>
      <c r="B131" s="111"/>
      <c r="C131" s="88">
        <v>2026</v>
      </c>
      <c r="D131" s="89">
        <f>D125</f>
        <v>424.1</v>
      </c>
      <c r="E131" s="89">
        <f t="shared" ref="E131:I131" si="38">E125</f>
        <v>0</v>
      </c>
      <c r="F131" s="89">
        <f t="shared" si="38"/>
        <v>0</v>
      </c>
      <c r="G131" s="89">
        <f t="shared" si="38"/>
        <v>0</v>
      </c>
      <c r="H131" s="89">
        <f t="shared" si="38"/>
        <v>424.1</v>
      </c>
      <c r="I131" s="95">
        <f t="shared" si="38"/>
        <v>0</v>
      </c>
      <c r="J131" s="114"/>
    </row>
    <row r="132" spans="1:10" s="6" customFormat="1" ht="11.25" customHeight="1">
      <c r="A132" s="153" t="s">
        <v>30</v>
      </c>
      <c r="B132" s="154"/>
      <c r="C132" s="118" t="s">
        <v>115</v>
      </c>
      <c r="D132" s="138">
        <f>D129+D131+D130</f>
        <v>1249.9000000000001</v>
      </c>
      <c r="E132" s="138">
        <f t="shared" ref="E132:I132" si="39">E129+E131+E130</f>
        <v>0</v>
      </c>
      <c r="F132" s="138">
        <f t="shared" si="39"/>
        <v>0</v>
      </c>
      <c r="G132" s="138">
        <f t="shared" si="39"/>
        <v>0</v>
      </c>
      <c r="H132" s="138">
        <f t="shared" si="39"/>
        <v>1249.9000000000001</v>
      </c>
      <c r="I132" s="138">
        <f t="shared" si="39"/>
        <v>0</v>
      </c>
      <c r="J132" s="155"/>
    </row>
    <row r="133" spans="1:10" s="6" customFormat="1" ht="11.25" customHeight="1">
      <c r="A133" s="115"/>
      <c r="B133" s="116"/>
      <c r="C133" s="118"/>
      <c r="D133" s="138"/>
      <c r="E133" s="138"/>
      <c r="F133" s="138"/>
      <c r="G133" s="138"/>
      <c r="H133" s="138"/>
      <c r="I133" s="138"/>
      <c r="J133" s="135"/>
    </row>
    <row r="134" spans="1:10" s="6" customFormat="1" ht="11.25" customHeight="1">
      <c r="A134" s="115"/>
      <c r="B134" s="116"/>
      <c r="C134" s="118"/>
      <c r="D134" s="138"/>
      <c r="E134" s="138"/>
      <c r="F134" s="138"/>
      <c r="G134" s="138"/>
      <c r="H134" s="138"/>
      <c r="I134" s="138"/>
      <c r="J134" s="135"/>
    </row>
    <row r="135" spans="1:10" s="6" customFormat="1" ht="11.25" customHeight="1" thickBot="1">
      <c r="A135" s="110"/>
      <c r="B135" s="111"/>
      <c r="C135" s="119"/>
      <c r="D135" s="139"/>
      <c r="E135" s="139"/>
      <c r="F135" s="139"/>
      <c r="G135" s="139"/>
      <c r="H135" s="139"/>
      <c r="I135" s="139"/>
      <c r="J135" s="156"/>
    </row>
    <row r="136" spans="1:10" ht="15.75" thickBot="1">
      <c r="A136" s="120" t="s">
        <v>35</v>
      </c>
      <c r="B136" s="121"/>
      <c r="C136" s="121"/>
      <c r="D136" s="121"/>
      <c r="E136" s="121"/>
      <c r="F136" s="121"/>
      <c r="G136" s="121"/>
      <c r="H136" s="121"/>
      <c r="I136" s="121"/>
      <c r="J136" s="122"/>
    </row>
    <row r="137" spans="1:10" ht="32.25" customHeight="1">
      <c r="A137" s="123">
        <v>1</v>
      </c>
      <c r="B137" s="103" t="s">
        <v>31</v>
      </c>
      <c r="C137" s="14">
        <v>2024</v>
      </c>
      <c r="D137" s="15">
        <f t="shared" ref="D137:D169" si="40">E137+F137+G137+H137+I137</f>
        <v>196.9</v>
      </c>
      <c r="E137" s="15">
        <v>0</v>
      </c>
      <c r="F137" s="15">
        <v>0</v>
      </c>
      <c r="G137" s="15">
        <v>0</v>
      </c>
      <c r="H137" s="15">
        <v>196.9</v>
      </c>
      <c r="I137" s="16">
        <v>0</v>
      </c>
      <c r="J137" s="193" t="s">
        <v>9</v>
      </c>
    </row>
    <row r="138" spans="1:10" ht="32.25" customHeight="1">
      <c r="A138" s="124"/>
      <c r="B138" s="104"/>
      <c r="C138" s="31">
        <v>2025</v>
      </c>
      <c r="D138" s="28">
        <f t="shared" ref="D138" si="41">E138+F138+G138+H138+I138</f>
        <v>204.7</v>
      </c>
      <c r="E138" s="28">
        <v>0</v>
      </c>
      <c r="F138" s="28">
        <v>0</v>
      </c>
      <c r="G138" s="28">
        <v>0</v>
      </c>
      <c r="H138" s="28">
        <v>204.7</v>
      </c>
      <c r="I138" s="30">
        <v>0</v>
      </c>
      <c r="J138" s="193"/>
    </row>
    <row r="139" spans="1:10" ht="32.25" customHeight="1" thickBot="1">
      <c r="A139" s="125"/>
      <c r="B139" s="105"/>
      <c r="C139" s="65">
        <v>2026</v>
      </c>
      <c r="D139" s="46">
        <f t="shared" si="40"/>
        <v>183.1</v>
      </c>
      <c r="E139" s="46">
        <v>0</v>
      </c>
      <c r="F139" s="46">
        <v>0</v>
      </c>
      <c r="G139" s="46">
        <v>0</v>
      </c>
      <c r="H139" s="46">
        <v>183.1</v>
      </c>
      <c r="I139" s="71">
        <v>0</v>
      </c>
      <c r="J139" s="193"/>
    </row>
    <row r="140" spans="1:10" ht="15" hidden="1">
      <c r="A140" s="129"/>
      <c r="B140" s="130" t="s">
        <v>54</v>
      </c>
      <c r="C140" s="31">
        <v>2024</v>
      </c>
      <c r="D140" s="28">
        <f t="shared" si="40"/>
        <v>0</v>
      </c>
      <c r="E140" s="28">
        <v>0</v>
      </c>
      <c r="F140" s="28">
        <v>0</v>
      </c>
      <c r="G140" s="28">
        <v>0</v>
      </c>
      <c r="H140" s="28">
        <v>0</v>
      </c>
      <c r="I140" s="34">
        <v>0</v>
      </c>
      <c r="J140" s="192"/>
    </row>
    <row r="141" spans="1:10" ht="15" hidden="1">
      <c r="A141" s="124"/>
      <c r="B141" s="104"/>
      <c r="C141" s="19">
        <v>2025</v>
      </c>
      <c r="D141" s="28">
        <f t="shared" si="40"/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192"/>
    </row>
    <row r="142" spans="1:10" ht="15" hidden="1">
      <c r="A142" s="124"/>
      <c r="B142" s="104"/>
      <c r="C142" s="19">
        <v>2026</v>
      </c>
      <c r="D142" s="38">
        <f t="shared" si="40"/>
        <v>0</v>
      </c>
      <c r="E142" s="38">
        <v>0</v>
      </c>
      <c r="F142" s="38">
        <v>0</v>
      </c>
      <c r="G142" s="38">
        <v>0</v>
      </c>
      <c r="H142" s="38">
        <v>0</v>
      </c>
      <c r="I142" s="68">
        <v>0</v>
      </c>
      <c r="J142" s="192"/>
    </row>
    <row r="143" spans="1:10" ht="15">
      <c r="A143" s="123">
        <v>2</v>
      </c>
      <c r="B143" s="103" t="s">
        <v>81</v>
      </c>
      <c r="C143" s="14">
        <v>2024</v>
      </c>
      <c r="D143" s="15">
        <f t="shared" ref="D143:D148" si="42">E143+F143+G143+H143+I143</f>
        <v>76.2</v>
      </c>
      <c r="E143" s="15">
        <v>0</v>
      </c>
      <c r="F143" s="15">
        <v>0</v>
      </c>
      <c r="G143" s="15">
        <v>0</v>
      </c>
      <c r="H143" s="15">
        <v>76.2</v>
      </c>
      <c r="I143" s="16">
        <v>0</v>
      </c>
      <c r="J143" s="193"/>
    </row>
    <row r="144" spans="1:10" ht="15">
      <c r="A144" s="124"/>
      <c r="B144" s="104"/>
      <c r="C144" s="19">
        <v>2025</v>
      </c>
      <c r="D144" s="28">
        <f t="shared" ref="D144" si="43">E144+F144+G144+H144+I144</f>
        <v>67.7</v>
      </c>
      <c r="E144" s="28">
        <v>0</v>
      </c>
      <c r="F144" s="28">
        <v>0</v>
      </c>
      <c r="G144" s="28">
        <v>0</v>
      </c>
      <c r="H144" s="28">
        <v>67.7</v>
      </c>
      <c r="I144" s="30">
        <v>0</v>
      </c>
      <c r="J144" s="193"/>
    </row>
    <row r="145" spans="1:10" ht="15.75" thickBot="1">
      <c r="A145" s="125"/>
      <c r="B145" s="105"/>
      <c r="C145" s="32">
        <v>2026</v>
      </c>
      <c r="D145" s="46">
        <f t="shared" si="42"/>
        <v>60.6</v>
      </c>
      <c r="E145" s="46">
        <v>0</v>
      </c>
      <c r="F145" s="46">
        <v>0</v>
      </c>
      <c r="G145" s="46">
        <v>0</v>
      </c>
      <c r="H145" s="46">
        <v>60.6</v>
      </c>
      <c r="I145" s="71">
        <v>0</v>
      </c>
      <c r="J145" s="193"/>
    </row>
    <row r="146" spans="1:10" ht="15">
      <c r="A146" s="123">
        <v>3</v>
      </c>
      <c r="B146" s="103" t="s">
        <v>32</v>
      </c>
      <c r="C146" s="14">
        <v>2024</v>
      </c>
      <c r="D146" s="15">
        <f t="shared" si="42"/>
        <v>59.9</v>
      </c>
      <c r="E146" s="15">
        <v>0</v>
      </c>
      <c r="F146" s="15">
        <v>0</v>
      </c>
      <c r="G146" s="15">
        <v>0</v>
      </c>
      <c r="H146" s="15">
        <v>59.9</v>
      </c>
      <c r="I146" s="16">
        <v>0</v>
      </c>
      <c r="J146" s="193"/>
    </row>
    <row r="147" spans="1:10" ht="15">
      <c r="A147" s="124"/>
      <c r="B147" s="104"/>
      <c r="C147" s="19">
        <v>2025</v>
      </c>
      <c r="D147" s="28">
        <f t="shared" si="42"/>
        <v>0</v>
      </c>
      <c r="E147" s="28">
        <v>0</v>
      </c>
      <c r="F147" s="28">
        <v>0</v>
      </c>
      <c r="G147" s="28">
        <v>0</v>
      </c>
      <c r="H147" s="28">
        <v>0</v>
      </c>
      <c r="I147" s="30">
        <v>0</v>
      </c>
      <c r="J147" s="193"/>
    </row>
    <row r="148" spans="1:10" ht="15.75" thickBot="1">
      <c r="A148" s="125"/>
      <c r="B148" s="105"/>
      <c r="C148" s="32">
        <v>2026</v>
      </c>
      <c r="D148" s="46">
        <f t="shared" si="42"/>
        <v>0</v>
      </c>
      <c r="E148" s="46">
        <v>0</v>
      </c>
      <c r="F148" s="46">
        <v>0</v>
      </c>
      <c r="G148" s="46">
        <v>0</v>
      </c>
      <c r="H148" s="46">
        <v>0</v>
      </c>
      <c r="I148" s="71">
        <v>0</v>
      </c>
      <c r="J148" s="193"/>
    </row>
    <row r="149" spans="1:10" ht="15">
      <c r="A149" s="123">
        <v>4</v>
      </c>
      <c r="B149" s="103" t="s">
        <v>96</v>
      </c>
      <c r="C149" s="14">
        <v>2024</v>
      </c>
      <c r="D149" s="15">
        <f t="shared" si="40"/>
        <v>36.799999999999997</v>
      </c>
      <c r="E149" s="15">
        <v>0</v>
      </c>
      <c r="F149" s="15">
        <v>0</v>
      </c>
      <c r="G149" s="15">
        <v>0</v>
      </c>
      <c r="H149" s="15">
        <v>36.799999999999997</v>
      </c>
      <c r="I149" s="16">
        <v>0</v>
      </c>
      <c r="J149" s="193"/>
    </row>
    <row r="150" spans="1:10" ht="15">
      <c r="A150" s="124"/>
      <c r="B150" s="104"/>
      <c r="C150" s="19">
        <v>2025</v>
      </c>
      <c r="D150" s="28">
        <f t="shared" ref="D150" si="44">E150+F150+G150+H150+I150</f>
        <v>38.299999999999997</v>
      </c>
      <c r="E150" s="28">
        <v>0</v>
      </c>
      <c r="F150" s="28">
        <v>0</v>
      </c>
      <c r="G150" s="28">
        <v>0</v>
      </c>
      <c r="H150" s="28">
        <v>38.299999999999997</v>
      </c>
      <c r="I150" s="30">
        <v>0</v>
      </c>
      <c r="J150" s="193"/>
    </row>
    <row r="151" spans="1:10" ht="15.75" thickBot="1">
      <c r="A151" s="125"/>
      <c r="B151" s="105"/>
      <c r="C151" s="32">
        <v>2026</v>
      </c>
      <c r="D151" s="46">
        <f t="shared" si="40"/>
        <v>34.200000000000003</v>
      </c>
      <c r="E151" s="46">
        <v>0</v>
      </c>
      <c r="F151" s="46">
        <v>0</v>
      </c>
      <c r="G151" s="46">
        <v>0</v>
      </c>
      <c r="H151" s="46">
        <v>34.200000000000003</v>
      </c>
      <c r="I151" s="71">
        <v>0</v>
      </c>
      <c r="J151" s="193"/>
    </row>
    <row r="152" spans="1:10" ht="16.5" hidden="1" customHeight="1">
      <c r="A152" s="182"/>
      <c r="B152" s="183" t="s">
        <v>33</v>
      </c>
      <c r="C152" s="36">
        <v>2024</v>
      </c>
      <c r="D152" s="37">
        <f t="shared" si="40"/>
        <v>0</v>
      </c>
      <c r="E152" s="37">
        <v>0</v>
      </c>
      <c r="F152" s="37">
        <v>0</v>
      </c>
      <c r="G152" s="37">
        <v>0</v>
      </c>
      <c r="H152" s="37">
        <v>0</v>
      </c>
      <c r="I152" s="48">
        <v>0</v>
      </c>
      <c r="J152" s="192"/>
    </row>
    <row r="153" spans="1:10" ht="16.5" hidden="1" customHeight="1">
      <c r="A153" s="124"/>
      <c r="B153" s="104"/>
      <c r="C153" s="19">
        <v>2025</v>
      </c>
      <c r="D153" s="28">
        <f t="shared" ref="D153" si="45">E153+F153+G153+H153+I153</f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192"/>
    </row>
    <row r="154" spans="1:10" ht="16.5" hidden="1" customHeight="1" thickBot="1">
      <c r="A154" s="124"/>
      <c r="B154" s="104"/>
      <c r="C154" s="19">
        <v>2026</v>
      </c>
      <c r="D154" s="38">
        <f t="shared" si="40"/>
        <v>0</v>
      </c>
      <c r="E154" s="38">
        <v>0</v>
      </c>
      <c r="F154" s="38">
        <v>0</v>
      </c>
      <c r="G154" s="38">
        <v>0</v>
      </c>
      <c r="H154" s="46">
        <v>0</v>
      </c>
      <c r="I154" s="68">
        <v>0</v>
      </c>
      <c r="J154" s="192"/>
    </row>
    <row r="155" spans="1:10" ht="18.75" hidden="1" customHeight="1">
      <c r="A155" s="129"/>
      <c r="B155" s="130"/>
      <c r="C155" s="31">
        <v>2024</v>
      </c>
      <c r="D155" s="28">
        <f t="shared" si="40"/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193"/>
    </row>
    <row r="156" spans="1:10" ht="18.75" hidden="1" customHeight="1">
      <c r="A156" s="124"/>
      <c r="B156" s="104"/>
      <c r="C156" s="31">
        <v>2025</v>
      </c>
      <c r="D156" s="28">
        <f t="shared" ref="D156" si="46">E156+F156+G156+H156+I156</f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193"/>
    </row>
    <row r="157" spans="1:10" ht="18.75" hidden="1" customHeight="1" thickBot="1">
      <c r="A157" s="125"/>
      <c r="B157" s="105"/>
      <c r="C157" s="65">
        <v>2026</v>
      </c>
      <c r="D157" s="46">
        <f t="shared" si="40"/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193"/>
    </row>
    <row r="158" spans="1:10" ht="18.75" hidden="1" customHeight="1">
      <c r="A158" s="129"/>
      <c r="B158" s="130"/>
      <c r="C158" s="31">
        <v>2024</v>
      </c>
      <c r="D158" s="28">
        <f t="shared" si="40"/>
        <v>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193"/>
    </row>
    <row r="159" spans="1:10" ht="18.75" hidden="1" customHeight="1">
      <c r="A159" s="124"/>
      <c r="B159" s="104"/>
      <c r="C159" s="31">
        <v>2025</v>
      </c>
      <c r="D159" s="28">
        <f t="shared" ref="D159" si="47">E159+F159+G159+H159+I159</f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193"/>
    </row>
    <row r="160" spans="1:10" ht="18.75" hidden="1" customHeight="1" thickBot="1">
      <c r="A160" s="125"/>
      <c r="B160" s="105"/>
      <c r="C160" s="65">
        <v>2026</v>
      </c>
      <c r="D160" s="46">
        <f t="shared" si="40"/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193"/>
    </row>
    <row r="161" spans="1:10" ht="18.75" customHeight="1">
      <c r="A161" s="123">
        <v>5</v>
      </c>
      <c r="B161" s="103" t="s">
        <v>34</v>
      </c>
      <c r="C161" s="14">
        <v>2024</v>
      </c>
      <c r="D161" s="15">
        <f t="shared" si="40"/>
        <v>41.2</v>
      </c>
      <c r="E161" s="15">
        <v>0</v>
      </c>
      <c r="F161" s="15">
        <v>0</v>
      </c>
      <c r="G161" s="15">
        <v>0</v>
      </c>
      <c r="H161" s="15">
        <v>41.2</v>
      </c>
      <c r="I161" s="16">
        <v>0</v>
      </c>
      <c r="J161" s="193"/>
    </row>
    <row r="162" spans="1:10" ht="18.75" customHeight="1">
      <c r="A162" s="124"/>
      <c r="B162" s="104"/>
      <c r="C162" s="31">
        <v>2025</v>
      </c>
      <c r="D162" s="28">
        <f t="shared" ref="D162" si="48">E162+F162+G162+H162+I162</f>
        <v>42.8</v>
      </c>
      <c r="E162" s="28">
        <v>0</v>
      </c>
      <c r="F162" s="28">
        <v>0</v>
      </c>
      <c r="G162" s="28">
        <v>0</v>
      </c>
      <c r="H162" s="28">
        <v>42.8</v>
      </c>
      <c r="I162" s="30">
        <v>0</v>
      </c>
      <c r="J162" s="193"/>
    </row>
    <row r="163" spans="1:10" ht="18.75" customHeight="1" thickBot="1">
      <c r="A163" s="125"/>
      <c r="B163" s="105"/>
      <c r="C163" s="65">
        <v>2026</v>
      </c>
      <c r="D163" s="46">
        <f t="shared" si="40"/>
        <v>38.299999999999997</v>
      </c>
      <c r="E163" s="46">
        <v>0</v>
      </c>
      <c r="F163" s="46">
        <v>0</v>
      </c>
      <c r="G163" s="46">
        <v>0</v>
      </c>
      <c r="H163" s="46">
        <v>38.299999999999997</v>
      </c>
      <c r="I163" s="71">
        <v>0</v>
      </c>
      <c r="J163" s="193"/>
    </row>
    <row r="164" spans="1:10" ht="31.5" hidden="1" customHeight="1">
      <c r="A164" s="129"/>
      <c r="B164" s="130" t="s">
        <v>29</v>
      </c>
      <c r="C164" s="31">
        <v>2024</v>
      </c>
      <c r="D164" s="28">
        <f t="shared" ref="D164:D166" si="49">E164+F164+G164+H164+I164</f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193"/>
    </row>
    <row r="165" spans="1:10" ht="31.5" hidden="1" customHeight="1">
      <c r="A165" s="124"/>
      <c r="B165" s="104"/>
      <c r="C165" s="31">
        <v>2025</v>
      </c>
      <c r="D165" s="28">
        <f t="shared" si="49"/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193"/>
    </row>
    <row r="166" spans="1:10" ht="31.5" hidden="1" customHeight="1" thickBot="1">
      <c r="A166" s="125"/>
      <c r="B166" s="105"/>
      <c r="C166" s="65">
        <v>2026</v>
      </c>
      <c r="D166" s="46">
        <f t="shared" si="49"/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193"/>
    </row>
    <row r="167" spans="1:10" ht="31.5" hidden="1" customHeight="1">
      <c r="A167" s="129"/>
      <c r="B167" s="130" t="s">
        <v>97</v>
      </c>
      <c r="C167" s="31">
        <v>2024</v>
      </c>
      <c r="D167" s="28">
        <f t="shared" si="40"/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193"/>
    </row>
    <row r="168" spans="1:10" ht="31.5" hidden="1" customHeight="1">
      <c r="A168" s="124"/>
      <c r="B168" s="104"/>
      <c r="C168" s="31">
        <v>2025</v>
      </c>
      <c r="D168" s="28">
        <f t="shared" ref="D168" si="50">E168+F168+G168+H168+I168</f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193"/>
    </row>
    <row r="169" spans="1:10" ht="31.5" hidden="1" customHeight="1" thickBot="1">
      <c r="A169" s="125"/>
      <c r="B169" s="105"/>
      <c r="C169" s="65">
        <v>2026</v>
      </c>
      <c r="D169" s="46">
        <f t="shared" si="40"/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193"/>
    </row>
    <row r="170" spans="1:10" s="6" customFormat="1" ht="12.75">
      <c r="A170" s="106" t="s">
        <v>17</v>
      </c>
      <c r="B170" s="107"/>
      <c r="C170" s="17">
        <v>2024</v>
      </c>
      <c r="D170" s="18">
        <f t="shared" ref="D170:H172" si="51">D137+D149+D152+D155+D158+D161+D167+D143+D164+D146+D140</f>
        <v>410.99999999999994</v>
      </c>
      <c r="E170" s="18">
        <f t="shared" si="51"/>
        <v>0</v>
      </c>
      <c r="F170" s="18">
        <f t="shared" si="51"/>
        <v>0</v>
      </c>
      <c r="G170" s="18">
        <f t="shared" si="51"/>
        <v>0</v>
      </c>
      <c r="H170" s="18">
        <f t="shared" si="51"/>
        <v>410.99999999999994</v>
      </c>
      <c r="I170" s="93">
        <f>I137+I149+I152+I155+I158+I161+I167</f>
        <v>0</v>
      </c>
      <c r="J170" s="112"/>
    </row>
    <row r="171" spans="1:10" s="6" customFormat="1" ht="12.75">
      <c r="A171" s="108"/>
      <c r="B171" s="109"/>
      <c r="C171" s="54">
        <v>2025</v>
      </c>
      <c r="D171" s="8">
        <f t="shared" si="51"/>
        <v>353.5</v>
      </c>
      <c r="E171" s="56">
        <f t="shared" si="51"/>
        <v>0</v>
      </c>
      <c r="F171" s="56">
        <f t="shared" si="51"/>
        <v>0</v>
      </c>
      <c r="G171" s="56">
        <f t="shared" si="51"/>
        <v>0</v>
      </c>
      <c r="H171" s="56">
        <f t="shared" si="51"/>
        <v>353.5</v>
      </c>
      <c r="I171" s="98">
        <f>I138+I150+I153+I156+I159+I162+I168</f>
        <v>0</v>
      </c>
      <c r="J171" s="113"/>
    </row>
    <row r="172" spans="1:10" s="6" customFormat="1" ht="13.5" thickBot="1">
      <c r="A172" s="110"/>
      <c r="B172" s="111"/>
      <c r="C172" s="91">
        <v>2026</v>
      </c>
      <c r="D172" s="87">
        <f t="shared" si="51"/>
        <v>316.20000000000005</v>
      </c>
      <c r="E172" s="87">
        <f t="shared" si="51"/>
        <v>0</v>
      </c>
      <c r="F172" s="87">
        <f t="shared" si="51"/>
        <v>0</v>
      </c>
      <c r="G172" s="87">
        <f t="shared" si="51"/>
        <v>0</v>
      </c>
      <c r="H172" s="87">
        <f t="shared" si="51"/>
        <v>316.20000000000005</v>
      </c>
      <c r="I172" s="97">
        <f>I139+I151+I154+I157+I160+I163+I169</f>
        <v>0</v>
      </c>
      <c r="J172" s="113"/>
    </row>
    <row r="173" spans="1:10" s="6" customFormat="1" ht="11.25" customHeight="1">
      <c r="A173" s="106" t="s">
        <v>40</v>
      </c>
      <c r="B173" s="107"/>
      <c r="C173" s="117" t="s">
        <v>115</v>
      </c>
      <c r="D173" s="137">
        <f>D170+D172+D171</f>
        <v>1080.7</v>
      </c>
      <c r="E173" s="137">
        <f t="shared" ref="E173:I173" si="52">E170+E172+E171</f>
        <v>0</v>
      </c>
      <c r="F173" s="137">
        <f t="shared" si="52"/>
        <v>0</v>
      </c>
      <c r="G173" s="137">
        <f t="shared" si="52"/>
        <v>0</v>
      </c>
      <c r="H173" s="137">
        <f t="shared" si="52"/>
        <v>1080.7</v>
      </c>
      <c r="I173" s="140">
        <f t="shared" si="52"/>
        <v>0</v>
      </c>
      <c r="J173" s="152"/>
    </row>
    <row r="174" spans="1:10" s="6" customFormat="1" ht="11.25" customHeight="1">
      <c r="A174" s="115"/>
      <c r="B174" s="116"/>
      <c r="C174" s="118"/>
      <c r="D174" s="138"/>
      <c r="E174" s="138"/>
      <c r="F174" s="138"/>
      <c r="G174" s="138"/>
      <c r="H174" s="138"/>
      <c r="I174" s="141"/>
      <c r="J174" s="112"/>
    </row>
    <row r="175" spans="1:10" s="6" customFormat="1" ht="11.25" customHeight="1">
      <c r="A175" s="115"/>
      <c r="B175" s="116"/>
      <c r="C175" s="118"/>
      <c r="D175" s="138"/>
      <c r="E175" s="138"/>
      <c r="F175" s="138"/>
      <c r="G175" s="138"/>
      <c r="H175" s="138"/>
      <c r="I175" s="141"/>
      <c r="J175" s="112"/>
    </row>
    <row r="176" spans="1:10" s="6" customFormat="1" ht="11.25" customHeight="1" thickBot="1">
      <c r="A176" s="110"/>
      <c r="B176" s="111"/>
      <c r="C176" s="119"/>
      <c r="D176" s="139"/>
      <c r="E176" s="139"/>
      <c r="F176" s="139"/>
      <c r="G176" s="139"/>
      <c r="H176" s="139"/>
      <c r="I176" s="142"/>
      <c r="J176" s="114"/>
    </row>
    <row r="177" spans="1:10" ht="17.25" customHeight="1" thickBot="1">
      <c r="A177" s="120" t="s">
        <v>36</v>
      </c>
      <c r="B177" s="121"/>
      <c r="C177" s="121"/>
      <c r="D177" s="121"/>
      <c r="E177" s="121"/>
      <c r="F177" s="121"/>
      <c r="G177" s="121"/>
      <c r="H177" s="121"/>
      <c r="I177" s="121"/>
      <c r="J177" s="122"/>
    </row>
    <row r="178" spans="1:10" ht="17.25" hidden="1" customHeight="1">
      <c r="A178" s="123">
        <v>1</v>
      </c>
      <c r="B178" s="103" t="s">
        <v>81</v>
      </c>
      <c r="C178" s="14">
        <v>2022</v>
      </c>
      <c r="D178" s="15">
        <f t="shared" ref="D178:D182" si="53">E178+F178+G178+H178+I178</f>
        <v>0</v>
      </c>
      <c r="E178" s="15">
        <v>0</v>
      </c>
      <c r="F178" s="15">
        <v>0</v>
      </c>
      <c r="G178" s="15">
        <v>0</v>
      </c>
      <c r="H178" s="15">
        <v>0</v>
      </c>
      <c r="I178" s="33">
        <v>0</v>
      </c>
      <c r="J178" s="177"/>
    </row>
    <row r="179" spans="1:10" ht="17.25" hidden="1" customHeight="1">
      <c r="A179" s="129"/>
      <c r="B179" s="130"/>
      <c r="C179" s="31">
        <v>2023</v>
      </c>
      <c r="D179" s="28">
        <f>E179+F179+G179+H179+I179</f>
        <v>0</v>
      </c>
      <c r="E179" s="28">
        <v>0</v>
      </c>
      <c r="F179" s="28">
        <v>0</v>
      </c>
      <c r="G179" s="28">
        <v>0</v>
      </c>
      <c r="H179" s="28">
        <v>0</v>
      </c>
      <c r="I179" s="34">
        <v>0</v>
      </c>
      <c r="J179" s="185"/>
    </row>
    <row r="180" spans="1:10" ht="17.25" hidden="1" customHeight="1">
      <c r="A180" s="129"/>
      <c r="B180" s="130"/>
      <c r="C180" s="31">
        <v>2024</v>
      </c>
      <c r="D180" s="28">
        <f t="shared" si="53"/>
        <v>0</v>
      </c>
      <c r="E180" s="28">
        <v>0</v>
      </c>
      <c r="F180" s="28">
        <v>0</v>
      </c>
      <c r="G180" s="28">
        <v>0</v>
      </c>
      <c r="H180" s="28">
        <v>0</v>
      </c>
      <c r="I180" s="34">
        <v>0</v>
      </c>
      <c r="J180" s="185"/>
    </row>
    <row r="181" spans="1:10" ht="17.25" hidden="1" customHeight="1">
      <c r="A181" s="124"/>
      <c r="B181" s="104"/>
      <c r="C181" s="31">
        <v>2025</v>
      </c>
      <c r="D181" s="28">
        <f t="shared" si="53"/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185"/>
    </row>
    <row r="182" spans="1:10" ht="17.25" hidden="1" customHeight="1" thickBot="1">
      <c r="A182" s="125"/>
      <c r="B182" s="105"/>
      <c r="C182" s="65">
        <v>2026</v>
      </c>
      <c r="D182" s="46">
        <f t="shared" si="53"/>
        <v>0</v>
      </c>
      <c r="E182" s="46">
        <v>0</v>
      </c>
      <c r="F182" s="46">
        <v>0</v>
      </c>
      <c r="G182" s="46">
        <v>0</v>
      </c>
      <c r="H182" s="46">
        <v>0</v>
      </c>
      <c r="I182" s="66">
        <v>0</v>
      </c>
      <c r="J182" s="190"/>
    </row>
    <row r="183" spans="1:10" ht="18.75" customHeight="1">
      <c r="A183" s="123">
        <v>1</v>
      </c>
      <c r="B183" s="103" t="s">
        <v>37</v>
      </c>
      <c r="C183" s="14">
        <v>2024</v>
      </c>
      <c r="D183" s="15">
        <f t="shared" ref="D183:D194" si="54">E183+F183+G183+H183+I183</f>
        <v>5</v>
      </c>
      <c r="E183" s="15">
        <v>0</v>
      </c>
      <c r="F183" s="15">
        <v>0</v>
      </c>
      <c r="G183" s="15">
        <v>0</v>
      </c>
      <c r="H183" s="15">
        <v>5</v>
      </c>
      <c r="I183" s="16">
        <v>0</v>
      </c>
      <c r="J183" s="193" t="s">
        <v>9</v>
      </c>
    </row>
    <row r="184" spans="1:10" ht="18.75" customHeight="1">
      <c r="A184" s="124"/>
      <c r="B184" s="104"/>
      <c r="C184" s="31">
        <v>2025</v>
      </c>
      <c r="D184" s="28">
        <f t="shared" ref="D184" si="55">E184+F184+G184+H184+I184</f>
        <v>5</v>
      </c>
      <c r="E184" s="28">
        <v>0</v>
      </c>
      <c r="F184" s="28">
        <v>0</v>
      </c>
      <c r="G184" s="28">
        <v>0</v>
      </c>
      <c r="H184" s="28">
        <v>5</v>
      </c>
      <c r="I184" s="30">
        <v>0</v>
      </c>
      <c r="J184" s="193"/>
    </row>
    <row r="185" spans="1:10" ht="18.75" customHeight="1" thickBot="1">
      <c r="A185" s="125"/>
      <c r="B185" s="105"/>
      <c r="C185" s="65">
        <v>2026</v>
      </c>
      <c r="D185" s="46">
        <f t="shared" si="54"/>
        <v>5</v>
      </c>
      <c r="E185" s="46">
        <v>0</v>
      </c>
      <c r="F185" s="46">
        <v>0</v>
      </c>
      <c r="G185" s="46">
        <v>0</v>
      </c>
      <c r="H185" s="46">
        <v>5</v>
      </c>
      <c r="I185" s="71">
        <v>0</v>
      </c>
      <c r="J185" s="193"/>
    </row>
    <row r="186" spans="1:10" ht="15">
      <c r="A186" s="123">
        <v>2</v>
      </c>
      <c r="B186" s="103" t="s">
        <v>39</v>
      </c>
      <c r="C186" s="14">
        <v>2024</v>
      </c>
      <c r="D186" s="15">
        <f t="shared" ref="D186:D191" si="56">E186+F186+G186+H186+I186</f>
        <v>3424.6030000000001</v>
      </c>
      <c r="E186" s="15">
        <v>0</v>
      </c>
      <c r="F186" s="15">
        <f>F189+F192</f>
        <v>2081</v>
      </c>
      <c r="G186" s="15">
        <f>G189+G192</f>
        <v>0</v>
      </c>
      <c r="H186" s="15">
        <f>H189+H192+1079.6</f>
        <v>1336.806</v>
      </c>
      <c r="I186" s="16">
        <f>I189+I192</f>
        <v>6.7970000000000006</v>
      </c>
      <c r="J186" s="193"/>
    </row>
    <row r="187" spans="1:10" ht="15">
      <c r="A187" s="124"/>
      <c r="B187" s="104"/>
      <c r="C187" s="19">
        <v>2025</v>
      </c>
      <c r="D187" s="28">
        <f t="shared" ref="D187" si="57">E187+F187+G187+H187+I187</f>
        <v>1122.3</v>
      </c>
      <c r="E187" s="28">
        <v>0</v>
      </c>
      <c r="F187" s="28">
        <v>0</v>
      </c>
      <c r="G187" s="28">
        <v>0</v>
      </c>
      <c r="H187" s="28">
        <v>1122.3</v>
      </c>
      <c r="I187" s="30">
        <v>0</v>
      </c>
      <c r="J187" s="193"/>
    </row>
    <row r="188" spans="1:10" ht="15.75" thickBot="1">
      <c r="A188" s="125"/>
      <c r="B188" s="105"/>
      <c r="C188" s="32">
        <v>2026</v>
      </c>
      <c r="D188" s="46">
        <f t="shared" si="56"/>
        <v>1003.8</v>
      </c>
      <c r="E188" s="46">
        <v>0</v>
      </c>
      <c r="F188" s="46">
        <v>0</v>
      </c>
      <c r="G188" s="46">
        <v>0</v>
      </c>
      <c r="H188" s="46">
        <v>1003.8</v>
      </c>
      <c r="I188" s="71">
        <v>0</v>
      </c>
      <c r="J188" s="193"/>
    </row>
    <row r="189" spans="1:10" ht="52.5" customHeight="1">
      <c r="A189" s="205" t="s">
        <v>45</v>
      </c>
      <c r="B189" s="103" t="s">
        <v>117</v>
      </c>
      <c r="C189" s="14">
        <v>2024</v>
      </c>
      <c r="D189" s="15">
        <f t="shared" si="56"/>
        <v>1150.0029999999999</v>
      </c>
      <c r="E189" s="15">
        <v>0</v>
      </c>
      <c r="F189" s="15">
        <v>1020.4</v>
      </c>
      <c r="G189" s="15">
        <v>0</v>
      </c>
      <c r="H189" s="15">
        <v>126.12</v>
      </c>
      <c r="I189" s="16">
        <v>3.4830000000000001</v>
      </c>
      <c r="J189" s="193"/>
    </row>
    <row r="190" spans="1:10" ht="52.5" customHeight="1">
      <c r="A190" s="206"/>
      <c r="B190" s="104"/>
      <c r="C190" s="19">
        <v>2025</v>
      </c>
      <c r="D190" s="28">
        <f t="shared" si="56"/>
        <v>0</v>
      </c>
      <c r="E190" s="28">
        <v>0</v>
      </c>
      <c r="F190" s="28">
        <v>0</v>
      </c>
      <c r="G190" s="28">
        <v>0</v>
      </c>
      <c r="H190" s="28">
        <v>0</v>
      </c>
      <c r="I190" s="30">
        <v>0</v>
      </c>
      <c r="J190" s="193"/>
    </row>
    <row r="191" spans="1:10" ht="52.5" customHeight="1" thickBot="1">
      <c r="A191" s="207"/>
      <c r="B191" s="105"/>
      <c r="C191" s="32">
        <v>2026</v>
      </c>
      <c r="D191" s="46">
        <f t="shared" si="56"/>
        <v>0</v>
      </c>
      <c r="E191" s="46">
        <v>0</v>
      </c>
      <c r="F191" s="46">
        <v>0</v>
      </c>
      <c r="G191" s="46">
        <v>0</v>
      </c>
      <c r="H191" s="46">
        <v>0</v>
      </c>
      <c r="I191" s="71">
        <v>0</v>
      </c>
      <c r="J191" s="193"/>
    </row>
    <row r="192" spans="1:10" ht="54" customHeight="1">
      <c r="A192" s="205" t="s">
        <v>85</v>
      </c>
      <c r="B192" s="103" t="s">
        <v>114</v>
      </c>
      <c r="C192" s="14">
        <v>2024</v>
      </c>
      <c r="D192" s="15">
        <f t="shared" si="54"/>
        <v>1195</v>
      </c>
      <c r="E192" s="15">
        <v>0</v>
      </c>
      <c r="F192" s="15">
        <v>1060.5999999999999</v>
      </c>
      <c r="G192" s="15">
        <v>0</v>
      </c>
      <c r="H192" s="15">
        <v>131.08600000000001</v>
      </c>
      <c r="I192" s="16">
        <v>3.3140000000000001</v>
      </c>
      <c r="J192" s="193"/>
    </row>
    <row r="193" spans="1:10" ht="54" customHeight="1">
      <c r="A193" s="206"/>
      <c r="B193" s="104"/>
      <c r="C193" s="19">
        <v>2025</v>
      </c>
      <c r="D193" s="28">
        <f t="shared" ref="D193" si="58">E193+F193+G193+H193+I193</f>
        <v>0</v>
      </c>
      <c r="E193" s="28">
        <v>0</v>
      </c>
      <c r="F193" s="28">
        <v>0</v>
      </c>
      <c r="G193" s="28">
        <v>0</v>
      </c>
      <c r="H193" s="28">
        <v>0</v>
      </c>
      <c r="I193" s="30">
        <v>0</v>
      </c>
      <c r="J193" s="193"/>
    </row>
    <row r="194" spans="1:10" ht="54" customHeight="1" thickBot="1">
      <c r="A194" s="207"/>
      <c r="B194" s="105"/>
      <c r="C194" s="32">
        <v>2026</v>
      </c>
      <c r="D194" s="46">
        <f t="shared" si="54"/>
        <v>0</v>
      </c>
      <c r="E194" s="46">
        <v>0</v>
      </c>
      <c r="F194" s="46">
        <v>0</v>
      </c>
      <c r="G194" s="46">
        <v>0</v>
      </c>
      <c r="H194" s="46">
        <v>0</v>
      </c>
      <c r="I194" s="71">
        <v>0</v>
      </c>
      <c r="J194" s="193"/>
    </row>
    <row r="195" spans="1:10" ht="16.5" customHeight="1">
      <c r="A195" s="123">
        <v>3</v>
      </c>
      <c r="B195" s="103" t="s">
        <v>88</v>
      </c>
      <c r="C195" s="14">
        <v>2024</v>
      </c>
      <c r="D195" s="15">
        <f t="shared" ref="D195:D200" si="59">E195+F195+G195+H195+I195</f>
        <v>456.1</v>
      </c>
      <c r="E195" s="15">
        <v>0</v>
      </c>
      <c r="F195" s="15">
        <v>0</v>
      </c>
      <c r="G195" s="15">
        <v>0</v>
      </c>
      <c r="H195" s="15">
        <v>456.1</v>
      </c>
      <c r="I195" s="16">
        <v>0</v>
      </c>
      <c r="J195" s="193"/>
    </row>
    <row r="196" spans="1:10" ht="16.5" customHeight="1">
      <c r="A196" s="124"/>
      <c r="B196" s="104"/>
      <c r="C196" s="19">
        <v>2025</v>
      </c>
      <c r="D196" s="20">
        <f t="shared" ref="D196" si="60">E196+F196+G196+H196+I196</f>
        <v>373.7</v>
      </c>
      <c r="E196" s="20">
        <v>0</v>
      </c>
      <c r="F196" s="20">
        <v>0</v>
      </c>
      <c r="G196" s="20">
        <v>0</v>
      </c>
      <c r="H196" s="20">
        <v>373.7</v>
      </c>
      <c r="I196" s="21">
        <v>0</v>
      </c>
      <c r="J196" s="193"/>
    </row>
    <row r="197" spans="1:10" ht="16.5" customHeight="1" thickBot="1">
      <c r="A197" s="125"/>
      <c r="B197" s="105"/>
      <c r="C197" s="32">
        <v>2026</v>
      </c>
      <c r="D197" s="29">
        <f t="shared" si="59"/>
        <v>334.2</v>
      </c>
      <c r="E197" s="29">
        <v>0</v>
      </c>
      <c r="F197" s="29">
        <v>0</v>
      </c>
      <c r="G197" s="29">
        <v>0</v>
      </c>
      <c r="H197" s="29">
        <v>334.2</v>
      </c>
      <c r="I197" s="92">
        <v>0</v>
      </c>
      <c r="J197" s="193"/>
    </row>
    <row r="198" spans="1:10" ht="16.5" customHeight="1">
      <c r="A198" s="208">
        <v>4</v>
      </c>
      <c r="B198" s="149" t="s">
        <v>38</v>
      </c>
      <c r="C198" s="59">
        <v>2024</v>
      </c>
      <c r="D198" s="84">
        <f t="shared" si="59"/>
        <v>735.5</v>
      </c>
      <c r="E198" s="84">
        <v>0</v>
      </c>
      <c r="F198" s="84">
        <v>0</v>
      </c>
      <c r="G198" s="84">
        <v>0</v>
      </c>
      <c r="H198" s="84">
        <v>735.5</v>
      </c>
      <c r="I198" s="96">
        <v>0</v>
      </c>
      <c r="J198" s="193"/>
    </row>
    <row r="199" spans="1:10" ht="16.5" customHeight="1">
      <c r="A199" s="209"/>
      <c r="B199" s="150"/>
      <c r="C199" s="85">
        <v>2025</v>
      </c>
      <c r="D199" s="86">
        <f t="shared" si="59"/>
        <v>764.6</v>
      </c>
      <c r="E199" s="86">
        <v>0</v>
      </c>
      <c r="F199" s="86">
        <v>0</v>
      </c>
      <c r="G199" s="86">
        <v>0</v>
      </c>
      <c r="H199" s="86">
        <v>764.6</v>
      </c>
      <c r="I199" s="99">
        <v>0</v>
      </c>
      <c r="J199" s="193"/>
    </row>
    <row r="200" spans="1:10" ht="16.5" customHeight="1" thickBot="1">
      <c r="A200" s="209"/>
      <c r="B200" s="150"/>
      <c r="C200" s="85">
        <v>2026</v>
      </c>
      <c r="D200" s="86">
        <f t="shared" si="59"/>
        <v>683.8</v>
      </c>
      <c r="E200" s="86">
        <v>0</v>
      </c>
      <c r="F200" s="86">
        <v>0</v>
      </c>
      <c r="G200" s="86">
        <v>0</v>
      </c>
      <c r="H200" s="86">
        <v>683.8</v>
      </c>
      <c r="I200" s="99">
        <v>0</v>
      </c>
      <c r="J200" s="193"/>
    </row>
    <row r="201" spans="1:10" s="6" customFormat="1" ht="13.5" customHeight="1">
      <c r="A201" s="106" t="s">
        <v>17</v>
      </c>
      <c r="B201" s="107"/>
      <c r="C201" s="17">
        <v>2024</v>
      </c>
      <c r="D201" s="18">
        <f>D183+D186+D195+D198</f>
        <v>4621.2029999999995</v>
      </c>
      <c r="E201" s="18">
        <f t="shared" ref="E201:I201" si="61">E183+E186+E195+E198</f>
        <v>0</v>
      </c>
      <c r="F201" s="18">
        <f t="shared" si="61"/>
        <v>2081</v>
      </c>
      <c r="G201" s="18">
        <f t="shared" si="61"/>
        <v>0</v>
      </c>
      <c r="H201" s="18">
        <f t="shared" si="61"/>
        <v>2533.4059999999999</v>
      </c>
      <c r="I201" s="93">
        <f t="shared" si="61"/>
        <v>6.7970000000000006</v>
      </c>
      <c r="J201" s="152"/>
    </row>
    <row r="202" spans="1:10" s="6" customFormat="1" ht="12.75">
      <c r="A202" s="115"/>
      <c r="B202" s="116"/>
      <c r="C202" s="13">
        <v>2025</v>
      </c>
      <c r="D202" s="8">
        <f t="shared" ref="D202:I203" si="62">D184+D187+D196+D199</f>
        <v>2265.6</v>
      </c>
      <c r="E202" s="8">
        <f t="shared" si="62"/>
        <v>0</v>
      </c>
      <c r="F202" s="8">
        <f t="shared" si="62"/>
        <v>0</v>
      </c>
      <c r="G202" s="8">
        <f t="shared" si="62"/>
        <v>0</v>
      </c>
      <c r="H202" s="8">
        <f t="shared" si="62"/>
        <v>2265.6</v>
      </c>
      <c r="I202" s="94">
        <f t="shared" si="62"/>
        <v>0</v>
      </c>
      <c r="J202" s="113"/>
    </row>
    <row r="203" spans="1:10" s="6" customFormat="1" ht="13.5" thickBot="1">
      <c r="A203" s="110"/>
      <c r="B203" s="111"/>
      <c r="C203" s="91">
        <v>2026</v>
      </c>
      <c r="D203" s="87">
        <f t="shared" si="62"/>
        <v>2026.8</v>
      </c>
      <c r="E203" s="87">
        <f t="shared" si="62"/>
        <v>0</v>
      </c>
      <c r="F203" s="87">
        <f t="shared" si="62"/>
        <v>0</v>
      </c>
      <c r="G203" s="87">
        <f t="shared" si="62"/>
        <v>0</v>
      </c>
      <c r="H203" s="87">
        <f t="shared" si="62"/>
        <v>2026.8</v>
      </c>
      <c r="I203" s="97">
        <f t="shared" si="62"/>
        <v>0</v>
      </c>
      <c r="J203" s="114"/>
    </row>
    <row r="204" spans="1:10" s="6" customFormat="1" ht="11.25" customHeight="1">
      <c r="A204" s="153" t="s">
        <v>72</v>
      </c>
      <c r="B204" s="154"/>
      <c r="C204" s="118" t="s">
        <v>115</v>
      </c>
      <c r="D204" s="138">
        <f>D201+D203+D202</f>
        <v>8913.6029999999992</v>
      </c>
      <c r="E204" s="138">
        <f t="shared" ref="E204:I204" si="63">E201+E203+E202</f>
        <v>0</v>
      </c>
      <c r="F204" s="138">
        <f t="shared" si="63"/>
        <v>2081</v>
      </c>
      <c r="G204" s="138">
        <f t="shared" si="63"/>
        <v>0</v>
      </c>
      <c r="H204" s="138">
        <f t="shared" si="63"/>
        <v>6825.8060000000005</v>
      </c>
      <c r="I204" s="138">
        <f t="shared" si="63"/>
        <v>6.7970000000000006</v>
      </c>
      <c r="J204" s="134"/>
    </row>
    <row r="205" spans="1:10" s="6" customFormat="1" ht="11.25" customHeight="1">
      <c r="A205" s="115"/>
      <c r="B205" s="116"/>
      <c r="C205" s="118"/>
      <c r="D205" s="138"/>
      <c r="E205" s="138"/>
      <c r="F205" s="138"/>
      <c r="G205" s="138"/>
      <c r="H205" s="138"/>
      <c r="I205" s="138"/>
      <c r="J205" s="135"/>
    </row>
    <row r="206" spans="1:10" s="6" customFormat="1" ht="11.25" customHeight="1">
      <c r="A206" s="115"/>
      <c r="B206" s="116"/>
      <c r="C206" s="118"/>
      <c r="D206" s="138"/>
      <c r="E206" s="138"/>
      <c r="F206" s="138"/>
      <c r="G206" s="138"/>
      <c r="H206" s="138"/>
      <c r="I206" s="138"/>
      <c r="J206" s="135"/>
    </row>
    <row r="207" spans="1:10" s="6" customFormat="1" ht="11.25" customHeight="1" thickBot="1">
      <c r="A207" s="110"/>
      <c r="B207" s="111"/>
      <c r="C207" s="119"/>
      <c r="D207" s="139"/>
      <c r="E207" s="139"/>
      <c r="F207" s="139"/>
      <c r="G207" s="139"/>
      <c r="H207" s="139"/>
      <c r="I207" s="139"/>
      <c r="J207" s="156"/>
    </row>
    <row r="208" spans="1:10" ht="15.75" thickBot="1">
      <c r="A208" s="120" t="s">
        <v>41</v>
      </c>
      <c r="B208" s="121"/>
      <c r="C208" s="121"/>
      <c r="D208" s="121"/>
      <c r="E208" s="121"/>
      <c r="F208" s="121"/>
      <c r="G208" s="121"/>
      <c r="H208" s="121"/>
      <c r="I208" s="121"/>
      <c r="J208" s="177"/>
    </row>
    <row r="209" spans="1:24" ht="25.5" customHeight="1">
      <c r="A209" s="123">
        <v>1</v>
      </c>
      <c r="B209" s="103" t="s">
        <v>42</v>
      </c>
      <c r="C209" s="14">
        <v>2024</v>
      </c>
      <c r="D209" s="15">
        <f>E209+F209+G209+H209+I209</f>
        <v>460.8</v>
      </c>
      <c r="E209" s="15">
        <v>0</v>
      </c>
      <c r="F209" s="15">
        <v>0</v>
      </c>
      <c r="G209" s="15">
        <v>0</v>
      </c>
      <c r="H209" s="15">
        <v>460.8</v>
      </c>
      <c r="I209" s="16">
        <v>0</v>
      </c>
      <c r="J209" s="210" t="s">
        <v>9</v>
      </c>
    </row>
    <row r="210" spans="1:24" ht="25.5" customHeight="1">
      <c r="A210" s="124"/>
      <c r="B210" s="104"/>
      <c r="C210" s="31">
        <v>2025</v>
      </c>
      <c r="D210" s="28">
        <f>E210+F210+G210+H210+I210</f>
        <v>460.8</v>
      </c>
      <c r="E210" s="28">
        <v>0</v>
      </c>
      <c r="F210" s="28">
        <v>0</v>
      </c>
      <c r="G210" s="28">
        <v>0</v>
      </c>
      <c r="H210" s="28">
        <v>460.8</v>
      </c>
      <c r="I210" s="30">
        <v>0</v>
      </c>
      <c r="J210" s="210"/>
    </row>
    <row r="211" spans="1:24" ht="25.5" customHeight="1" thickBot="1">
      <c r="A211" s="125"/>
      <c r="B211" s="105"/>
      <c r="C211" s="65">
        <v>2026</v>
      </c>
      <c r="D211" s="46">
        <f>E211+F211+G211+H211+I211</f>
        <v>460.8</v>
      </c>
      <c r="E211" s="46">
        <v>0</v>
      </c>
      <c r="F211" s="46">
        <v>0</v>
      </c>
      <c r="G211" s="46">
        <v>0</v>
      </c>
      <c r="H211" s="46">
        <v>460.8</v>
      </c>
      <c r="I211" s="71">
        <v>0</v>
      </c>
      <c r="J211" s="210"/>
    </row>
    <row r="212" spans="1:24" s="6" customFormat="1" ht="15">
      <c r="A212" s="219">
        <v>2</v>
      </c>
      <c r="B212" s="218" t="s">
        <v>43</v>
      </c>
      <c r="C212" s="14">
        <v>2024</v>
      </c>
      <c r="D212" s="15">
        <f>E212+F212+G212+I212+H212</f>
        <v>4534</v>
      </c>
      <c r="E212" s="15">
        <f>E218</f>
        <v>0</v>
      </c>
      <c r="F212" s="15">
        <f>F218+F215</f>
        <v>786.3</v>
      </c>
      <c r="G212" s="15">
        <f>G218+G215</f>
        <v>786.3</v>
      </c>
      <c r="H212" s="15">
        <f>2961.4+H218+H215</f>
        <v>2961.4</v>
      </c>
      <c r="I212" s="16">
        <f>0+I218</f>
        <v>0</v>
      </c>
      <c r="J212" s="210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s="6" customFormat="1" ht="15">
      <c r="A213" s="220"/>
      <c r="B213" s="216"/>
      <c r="C213" s="19">
        <v>2025</v>
      </c>
      <c r="D213" s="20">
        <f t="shared" ref="D213" si="64">E213+F213+G213+I213+H213</f>
        <v>4320.7</v>
      </c>
      <c r="E213" s="37">
        <f t="shared" ref="E213" si="65">E218</f>
        <v>0</v>
      </c>
      <c r="F213" s="37">
        <f>F218+F215</f>
        <v>786.3</v>
      </c>
      <c r="G213" s="28">
        <f>G218+G215</f>
        <v>786.3</v>
      </c>
      <c r="H213" s="20">
        <f>2748.1+H218+H215</f>
        <v>2748.1</v>
      </c>
      <c r="I213" s="21">
        <f>0+I218</f>
        <v>0</v>
      </c>
      <c r="J213" s="210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s="6" customFormat="1" ht="15.75" thickBot="1">
      <c r="A214" s="221"/>
      <c r="B214" s="217"/>
      <c r="C214" s="32">
        <v>2026</v>
      </c>
      <c r="D214" s="29">
        <f t="shared" ref="D214:D217" si="66">E214+F214+G214+I214+H214</f>
        <v>4030</v>
      </c>
      <c r="E214" s="46">
        <f>E220</f>
        <v>0</v>
      </c>
      <c r="F214" s="46">
        <f>F220+F217</f>
        <v>786.3</v>
      </c>
      <c r="G214" s="46">
        <f>G220+G217</f>
        <v>786.3</v>
      </c>
      <c r="H214" s="29">
        <f>2457.4</f>
        <v>2457.4</v>
      </c>
      <c r="I214" s="92">
        <f>0+I220</f>
        <v>0</v>
      </c>
      <c r="J214" s="210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s="6" customFormat="1" ht="15">
      <c r="A215" s="223" t="s">
        <v>45</v>
      </c>
      <c r="B215" s="218" t="s">
        <v>44</v>
      </c>
      <c r="C215" s="14">
        <v>2024</v>
      </c>
      <c r="D215" s="15">
        <f t="shared" si="66"/>
        <v>1572.6</v>
      </c>
      <c r="E215" s="15">
        <v>0</v>
      </c>
      <c r="F215" s="15">
        <v>786.3</v>
      </c>
      <c r="G215" s="15">
        <v>786.3</v>
      </c>
      <c r="H215" s="15">
        <v>0</v>
      </c>
      <c r="I215" s="16">
        <v>0</v>
      </c>
      <c r="J215" s="210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s="6" customFormat="1" ht="15">
      <c r="A216" s="214"/>
      <c r="B216" s="216"/>
      <c r="C216" s="31">
        <v>2025</v>
      </c>
      <c r="D216" s="28">
        <f t="shared" ref="D216" si="67">E216+F216+G216+I216+H216</f>
        <v>1572.6</v>
      </c>
      <c r="E216" s="28">
        <v>0</v>
      </c>
      <c r="F216" s="28">
        <v>786.3</v>
      </c>
      <c r="G216" s="28">
        <v>786.3</v>
      </c>
      <c r="H216" s="28">
        <v>0</v>
      </c>
      <c r="I216" s="30">
        <v>0</v>
      </c>
      <c r="J216" s="210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s="6" customFormat="1" ht="15.75" thickBot="1">
      <c r="A217" s="215"/>
      <c r="B217" s="217"/>
      <c r="C217" s="65">
        <v>2026</v>
      </c>
      <c r="D217" s="46">
        <f t="shared" si="66"/>
        <v>1572.6</v>
      </c>
      <c r="E217" s="46">
        <v>0</v>
      </c>
      <c r="F217" s="46">
        <v>786.3</v>
      </c>
      <c r="G217" s="46">
        <v>786.3</v>
      </c>
      <c r="H217" s="46">
        <v>0</v>
      </c>
      <c r="I217" s="71">
        <v>0</v>
      </c>
      <c r="J217" s="210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s="6" customFormat="1" ht="24" hidden="1" customHeight="1">
      <c r="A218" s="214"/>
      <c r="B218" s="216" t="s">
        <v>86</v>
      </c>
      <c r="C218" s="31">
        <v>2024</v>
      </c>
      <c r="D218" s="28">
        <f t="shared" ref="D218:D220" si="68">E218+F218+G218+I218+H218</f>
        <v>0</v>
      </c>
      <c r="E218" s="28">
        <v>0</v>
      </c>
      <c r="F218" s="28">
        <v>0</v>
      </c>
      <c r="G218" s="28">
        <v>0</v>
      </c>
      <c r="H218" s="28">
        <v>0</v>
      </c>
      <c r="I218" s="34">
        <v>0</v>
      </c>
      <c r="J218" s="2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s="6" customFormat="1" ht="24" hidden="1" customHeight="1">
      <c r="A219" s="214"/>
      <c r="B219" s="216"/>
      <c r="C219" s="31">
        <v>2025</v>
      </c>
      <c r="D219" s="28">
        <f t="shared" ref="D219" si="69">E219+F219+G219+I219+H219</f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s="6" customFormat="1" ht="24" hidden="1" customHeight="1" thickBot="1">
      <c r="A220" s="215"/>
      <c r="B220" s="217"/>
      <c r="C220" s="65">
        <v>2026</v>
      </c>
      <c r="D220" s="46">
        <f t="shared" si="68"/>
        <v>0</v>
      </c>
      <c r="E220" s="46">
        <v>0</v>
      </c>
      <c r="F220" s="46">
        <v>0</v>
      </c>
      <c r="G220" s="46">
        <v>0</v>
      </c>
      <c r="H220" s="46">
        <v>0</v>
      </c>
      <c r="I220" s="66">
        <v>0</v>
      </c>
      <c r="J220" s="2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">
      <c r="A221" s="123">
        <v>3</v>
      </c>
      <c r="B221" s="103" t="s">
        <v>46</v>
      </c>
      <c r="C221" s="14">
        <v>2024</v>
      </c>
      <c r="D221" s="15">
        <f t="shared" ref="D221:D239" si="70">E221+F221+G221+H221+I221</f>
        <v>119.7</v>
      </c>
      <c r="E221" s="15">
        <v>0</v>
      </c>
      <c r="F221" s="15">
        <v>0</v>
      </c>
      <c r="G221" s="15">
        <v>0</v>
      </c>
      <c r="H221" s="15">
        <v>119.7</v>
      </c>
      <c r="I221" s="16">
        <v>0</v>
      </c>
      <c r="J221" s="210"/>
    </row>
    <row r="222" spans="1:24" ht="15">
      <c r="A222" s="124"/>
      <c r="B222" s="104"/>
      <c r="C222" s="31">
        <v>2025</v>
      </c>
      <c r="D222" s="28">
        <f t="shared" ref="D222" si="71">E222+F222+G222+H222+I222</f>
        <v>124.5</v>
      </c>
      <c r="E222" s="28">
        <v>0</v>
      </c>
      <c r="F222" s="28">
        <v>0</v>
      </c>
      <c r="G222" s="28">
        <v>0</v>
      </c>
      <c r="H222" s="28">
        <v>124.5</v>
      </c>
      <c r="I222" s="30">
        <v>0</v>
      </c>
      <c r="J222" s="210"/>
    </row>
    <row r="223" spans="1:24" ht="15.75" thickBot="1">
      <c r="A223" s="125"/>
      <c r="B223" s="105"/>
      <c r="C223" s="65">
        <v>2026</v>
      </c>
      <c r="D223" s="46">
        <f t="shared" si="70"/>
        <v>111.3</v>
      </c>
      <c r="E223" s="46">
        <v>0</v>
      </c>
      <c r="F223" s="46">
        <v>0</v>
      </c>
      <c r="G223" s="46">
        <v>0</v>
      </c>
      <c r="H223" s="46">
        <v>111.3</v>
      </c>
      <c r="I223" s="71">
        <v>0</v>
      </c>
      <c r="J223" s="210"/>
    </row>
    <row r="224" spans="1:24" ht="16.5" hidden="1" customHeight="1">
      <c r="A224" s="182"/>
      <c r="B224" s="183"/>
      <c r="C224" s="36">
        <v>2024</v>
      </c>
      <c r="D224" s="37">
        <f t="shared" ref="D224:D226" si="72">E224+F224+G224+H224+I224</f>
        <v>0</v>
      </c>
      <c r="E224" s="37">
        <v>0</v>
      </c>
      <c r="F224" s="37">
        <v>0</v>
      </c>
      <c r="G224" s="37">
        <v>0</v>
      </c>
      <c r="H224" s="37">
        <v>0</v>
      </c>
      <c r="I224" s="48">
        <v>0</v>
      </c>
      <c r="J224" s="211"/>
    </row>
    <row r="225" spans="1:10" ht="16.5" hidden="1" customHeight="1">
      <c r="A225" s="124"/>
      <c r="B225" s="104"/>
      <c r="C225" s="31">
        <v>2025</v>
      </c>
      <c r="D225" s="28">
        <f t="shared" si="72"/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11"/>
    </row>
    <row r="226" spans="1:10" ht="16.5" hidden="1" customHeight="1" thickBot="1">
      <c r="A226" s="124"/>
      <c r="B226" s="104"/>
      <c r="C226" s="67">
        <v>2026</v>
      </c>
      <c r="D226" s="38">
        <f t="shared" si="72"/>
        <v>0</v>
      </c>
      <c r="E226" s="38">
        <v>0</v>
      </c>
      <c r="F226" s="38">
        <v>0</v>
      </c>
      <c r="G226" s="38">
        <v>0</v>
      </c>
      <c r="H226" s="38">
        <v>0</v>
      </c>
      <c r="I226" s="68">
        <v>0</v>
      </c>
      <c r="J226" s="211"/>
    </row>
    <row r="227" spans="1:10" ht="16.5" customHeight="1">
      <c r="A227" s="123">
        <v>4</v>
      </c>
      <c r="B227" s="103" t="s">
        <v>113</v>
      </c>
      <c r="C227" s="14">
        <v>2024</v>
      </c>
      <c r="D227" s="15">
        <f t="shared" si="70"/>
        <v>100</v>
      </c>
      <c r="E227" s="15">
        <v>0</v>
      </c>
      <c r="F227" s="15">
        <v>0</v>
      </c>
      <c r="G227" s="15">
        <v>0</v>
      </c>
      <c r="H227" s="15">
        <v>100</v>
      </c>
      <c r="I227" s="16">
        <v>0</v>
      </c>
      <c r="J227" s="210"/>
    </row>
    <row r="228" spans="1:10" ht="16.5" customHeight="1">
      <c r="A228" s="124"/>
      <c r="B228" s="104"/>
      <c r="C228" s="31">
        <v>2025</v>
      </c>
      <c r="D228" s="28">
        <f t="shared" ref="D228" si="73">E228+F228+G228+H228+I228</f>
        <v>0</v>
      </c>
      <c r="E228" s="28">
        <v>0</v>
      </c>
      <c r="F228" s="28">
        <v>0</v>
      </c>
      <c r="G228" s="28">
        <v>0</v>
      </c>
      <c r="H228" s="28">
        <v>0</v>
      </c>
      <c r="I228" s="30">
        <v>0</v>
      </c>
      <c r="J228" s="210"/>
    </row>
    <row r="229" spans="1:10" ht="16.5" customHeight="1" thickBot="1">
      <c r="A229" s="125"/>
      <c r="B229" s="105"/>
      <c r="C229" s="65">
        <v>2026</v>
      </c>
      <c r="D229" s="46">
        <f t="shared" si="70"/>
        <v>0</v>
      </c>
      <c r="E229" s="46">
        <v>0</v>
      </c>
      <c r="F229" s="46">
        <v>0</v>
      </c>
      <c r="G229" s="46">
        <v>0</v>
      </c>
      <c r="H229" s="46">
        <v>0</v>
      </c>
      <c r="I229" s="71">
        <v>0</v>
      </c>
      <c r="J229" s="210"/>
    </row>
    <row r="230" spans="1:10" ht="15" hidden="1" customHeight="1">
      <c r="A230" s="182"/>
      <c r="B230" s="222" t="s">
        <v>75</v>
      </c>
      <c r="C230" s="36">
        <v>2024</v>
      </c>
      <c r="D230" s="37">
        <f t="shared" ref="D230:D232" si="74">E230+F230+G230+H230+I230</f>
        <v>0</v>
      </c>
      <c r="E230" s="37">
        <f>E234</f>
        <v>0</v>
      </c>
      <c r="F230" s="37">
        <f>F234</f>
        <v>0</v>
      </c>
      <c r="G230" s="37">
        <f>G234</f>
        <v>0</v>
      </c>
      <c r="H230" s="37">
        <v>0</v>
      </c>
      <c r="I230" s="49">
        <f>I234</f>
        <v>0</v>
      </c>
      <c r="J230" s="211"/>
    </row>
    <row r="231" spans="1:10" ht="15" hidden="1" customHeight="1">
      <c r="A231" s="124"/>
      <c r="B231" s="150"/>
      <c r="C231" s="31">
        <v>2025</v>
      </c>
      <c r="D231" s="28">
        <f t="shared" ref="D231" si="75">E231+F231+G231+H231+I231</f>
        <v>0</v>
      </c>
      <c r="E231" s="37">
        <f t="shared" ref="E231:G231" si="76">E234</f>
        <v>0</v>
      </c>
      <c r="F231" s="37">
        <f t="shared" si="76"/>
        <v>0</v>
      </c>
      <c r="G231" s="37">
        <f t="shared" si="76"/>
        <v>0</v>
      </c>
      <c r="H231" s="37">
        <v>0</v>
      </c>
      <c r="I231" s="49">
        <f t="shared" ref="I231" si="77">I234</f>
        <v>0</v>
      </c>
      <c r="J231" s="211"/>
    </row>
    <row r="232" spans="1:10" ht="15" hidden="1" customHeight="1" thickBot="1">
      <c r="A232" s="125"/>
      <c r="B232" s="151"/>
      <c r="C232" s="65">
        <v>2026</v>
      </c>
      <c r="D232" s="46">
        <f t="shared" si="74"/>
        <v>0</v>
      </c>
      <c r="E232" s="37">
        <f>E236</f>
        <v>0</v>
      </c>
      <c r="F232" s="37">
        <f>F236</f>
        <v>0</v>
      </c>
      <c r="G232" s="37">
        <f>G236</f>
        <v>0</v>
      </c>
      <c r="H232" s="46">
        <v>0</v>
      </c>
      <c r="I232" s="52">
        <f>I236</f>
        <v>0</v>
      </c>
      <c r="J232" s="211"/>
    </row>
    <row r="233" spans="1:10" ht="15" hidden="1" customHeight="1">
      <c r="A233" s="123">
        <v>7</v>
      </c>
      <c r="B233" s="149" t="s">
        <v>47</v>
      </c>
      <c r="C233" s="14">
        <v>2022</v>
      </c>
      <c r="D233" s="15" t="e">
        <f>E233+F233+G233+H233+I233</f>
        <v>#REF!</v>
      </c>
      <c r="E233" s="43" t="e">
        <f>#REF!</f>
        <v>#REF!</v>
      </c>
      <c r="F233" s="43">
        <v>0</v>
      </c>
      <c r="G233" s="43">
        <v>0</v>
      </c>
      <c r="H233" s="43">
        <v>0</v>
      </c>
      <c r="I233" s="50">
        <v>0</v>
      </c>
      <c r="J233" s="211"/>
    </row>
    <row r="234" spans="1:10" ht="15" hidden="1" customHeight="1">
      <c r="A234" s="129"/>
      <c r="B234" s="178"/>
      <c r="C234" s="31">
        <v>2024</v>
      </c>
      <c r="D234" s="28">
        <f t="shared" si="70"/>
        <v>0</v>
      </c>
      <c r="E234" s="28">
        <f>E237</f>
        <v>0</v>
      </c>
      <c r="F234" s="28">
        <f>F237</f>
        <v>0</v>
      </c>
      <c r="G234" s="28">
        <f>G237</f>
        <v>0</v>
      </c>
      <c r="H234" s="28">
        <f>H237</f>
        <v>0</v>
      </c>
      <c r="I234" s="51">
        <f>I237</f>
        <v>0</v>
      </c>
      <c r="J234" s="211"/>
    </row>
    <row r="235" spans="1:10" ht="15" hidden="1" customHeight="1">
      <c r="A235" s="124"/>
      <c r="B235" s="150"/>
      <c r="C235" s="31">
        <v>2025</v>
      </c>
      <c r="D235" s="28">
        <f t="shared" ref="D235" si="78">E235+F235+G235+H235+I235</f>
        <v>0</v>
      </c>
      <c r="E235" s="28">
        <f t="shared" ref="E235" si="79">E237</f>
        <v>0</v>
      </c>
      <c r="F235" s="28">
        <f t="shared" ref="F235:G235" si="80">F237</f>
        <v>0</v>
      </c>
      <c r="G235" s="28">
        <f t="shared" si="80"/>
        <v>0</v>
      </c>
      <c r="H235" s="28">
        <f t="shared" ref="H235:I235" si="81">H237</f>
        <v>0</v>
      </c>
      <c r="I235" s="51">
        <f t="shared" si="81"/>
        <v>0</v>
      </c>
      <c r="J235" s="211"/>
    </row>
    <row r="236" spans="1:10" ht="15" hidden="1" customHeight="1" thickBot="1">
      <c r="A236" s="125"/>
      <c r="B236" s="151"/>
      <c r="C236" s="65">
        <v>2026</v>
      </c>
      <c r="D236" s="46">
        <f t="shared" si="70"/>
        <v>0</v>
      </c>
      <c r="E236" s="37">
        <f>E239</f>
        <v>0</v>
      </c>
      <c r="F236" s="37">
        <f>F239</f>
        <v>0</v>
      </c>
      <c r="G236" s="37">
        <f>G239</f>
        <v>0</v>
      </c>
      <c r="H236" s="28">
        <f>H239</f>
        <v>0</v>
      </c>
      <c r="I236" s="51">
        <f>I239</f>
        <v>0</v>
      </c>
      <c r="J236" s="211"/>
    </row>
    <row r="237" spans="1:10" ht="39.75" hidden="1" customHeight="1">
      <c r="A237" s="213"/>
      <c r="B237" s="178"/>
      <c r="C237" s="31">
        <v>2024</v>
      </c>
      <c r="D237" s="28">
        <f t="shared" si="70"/>
        <v>0</v>
      </c>
      <c r="E237" s="28">
        <v>0</v>
      </c>
      <c r="F237" s="28">
        <v>0</v>
      </c>
      <c r="G237" s="28">
        <v>0</v>
      </c>
      <c r="H237" s="28">
        <v>0</v>
      </c>
      <c r="I237" s="34">
        <v>0</v>
      </c>
      <c r="J237" s="211"/>
    </row>
    <row r="238" spans="1:10" ht="39.75" hidden="1" customHeight="1">
      <c r="A238" s="206"/>
      <c r="B238" s="150"/>
      <c r="C238" s="19">
        <v>2025</v>
      </c>
      <c r="D238" s="20">
        <f t="shared" ref="D238" si="82">E238+F238+G238+H238+I238</f>
        <v>0</v>
      </c>
      <c r="E238" s="20">
        <v>0</v>
      </c>
      <c r="F238" s="20">
        <v>0</v>
      </c>
      <c r="G238" s="20">
        <v>0</v>
      </c>
      <c r="H238" s="20">
        <v>0</v>
      </c>
      <c r="I238" s="35">
        <v>0</v>
      </c>
      <c r="J238" s="212"/>
    </row>
    <row r="239" spans="1:10" ht="14.25" hidden="1" customHeight="1" thickBot="1">
      <c r="A239" s="206"/>
      <c r="B239" s="150"/>
      <c r="C239" s="19">
        <v>2026</v>
      </c>
      <c r="D239" s="20">
        <f t="shared" si="70"/>
        <v>0</v>
      </c>
      <c r="E239" s="20">
        <v>0</v>
      </c>
      <c r="F239" s="20">
        <v>0</v>
      </c>
      <c r="G239" s="20">
        <v>0</v>
      </c>
      <c r="H239" s="20">
        <v>0</v>
      </c>
      <c r="I239" s="35">
        <v>0</v>
      </c>
      <c r="J239" s="212"/>
    </row>
    <row r="240" spans="1:10" s="6" customFormat="1" ht="12.75">
      <c r="A240" s="106" t="s">
        <v>17</v>
      </c>
      <c r="B240" s="107"/>
      <c r="C240" s="17">
        <v>2024</v>
      </c>
      <c r="D240" s="18">
        <f>D209+D212+D221+D227+D234+D230+D224</f>
        <v>5214.5</v>
      </c>
      <c r="E240" s="18">
        <f t="shared" ref="E240:G242" si="83">E209+E212+E221+E227+E234</f>
        <v>0</v>
      </c>
      <c r="F240" s="18">
        <f t="shared" si="83"/>
        <v>786.3</v>
      </c>
      <c r="G240" s="18">
        <f t="shared" si="83"/>
        <v>786.3</v>
      </c>
      <c r="H240" s="18">
        <f>H209+H212+H221+H227+H234+H230+H224</f>
        <v>3641.9</v>
      </c>
      <c r="I240" s="93">
        <f>I209+I212+I221+I227+I234</f>
        <v>0</v>
      </c>
      <c r="J240" s="224"/>
    </row>
    <row r="241" spans="1:10" s="6" customFormat="1" ht="12.75">
      <c r="A241" s="108"/>
      <c r="B241" s="109"/>
      <c r="C241" s="13">
        <v>2025</v>
      </c>
      <c r="D241" s="8">
        <f>D210+D213+D222+D228+D235+D231+D225</f>
        <v>4906</v>
      </c>
      <c r="E241" s="8">
        <f t="shared" si="83"/>
        <v>0</v>
      </c>
      <c r="F241" s="8">
        <f t="shared" si="83"/>
        <v>786.3</v>
      </c>
      <c r="G241" s="8">
        <f t="shared" si="83"/>
        <v>786.3</v>
      </c>
      <c r="H241" s="8">
        <f>H210+H213+H222+H228+H235+H231+H225</f>
        <v>3333.4</v>
      </c>
      <c r="I241" s="100">
        <f>I210+I213+I222+I228+I235</f>
        <v>0</v>
      </c>
      <c r="J241" s="225"/>
    </row>
    <row r="242" spans="1:10" s="6" customFormat="1" ht="13.5" thickBot="1">
      <c r="A242" s="110"/>
      <c r="B242" s="111"/>
      <c r="C242" s="88">
        <v>2026</v>
      </c>
      <c r="D242" s="89">
        <f>D211+D214+D223+D229+D236+D232+D226</f>
        <v>4602.1000000000004</v>
      </c>
      <c r="E242" s="89">
        <f t="shared" si="83"/>
        <v>0</v>
      </c>
      <c r="F242" s="89">
        <f t="shared" si="83"/>
        <v>786.3</v>
      </c>
      <c r="G242" s="89">
        <f t="shared" si="83"/>
        <v>786.3</v>
      </c>
      <c r="H242" s="89">
        <f>H211+H214+H223+H229+H236+H232+H226</f>
        <v>3029.5000000000005</v>
      </c>
      <c r="I242" s="95">
        <f>I211+I214+I223+I229+I236</f>
        <v>0</v>
      </c>
      <c r="J242" s="226"/>
    </row>
    <row r="243" spans="1:10" s="6" customFormat="1" ht="11.25" customHeight="1">
      <c r="A243" s="106" t="s">
        <v>48</v>
      </c>
      <c r="B243" s="107"/>
      <c r="C243" s="117" t="s">
        <v>115</v>
      </c>
      <c r="D243" s="137">
        <f>D240+D241+D242</f>
        <v>14722.6</v>
      </c>
      <c r="E243" s="137">
        <f t="shared" ref="E243:I243" si="84">E240+E241+E242</f>
        <v>0</v>
      </c>
      <c r="F243" s="137">
        <f t="shared" si="84"/>
        <v>2358.8999999999996</v>
      </c>
      <c r="G243" s="137">
        <f t="shared" si="84"/>
        <v>2358.8999999999996</v>
      </c>
      <c r="H243" s="137">
        <f t="shared" si="84"/>
        <v>10004.800000000001</v>
      </c>
      <c r="I243" s="227">
        <f t="shared" si="84"/>
        <v>0</v>
      </c>
      <c r="J243" s="224"/>
    </row>
    <row r="244" spans="1:10" s="6" customFormat="1" ht="11.25" customHeight="1">
      <c r="A244" s="115"/>
      <c r="B244" s="116"/>
      <c r="C244" s="118"/>
      <c r="D244" s="138"/>
      <c r="E244" s="138"/>
      <c r="F244" s="138"/>
      <c r="G244" s="138"/>
      <c r="H244" s="138"/>
      <c r="I244" s="228"/>
      <c r="J244" s="230"/>
    </row>
    <row r="245" spans="1:10" s="6" customFormat="1" ht="11.25" customHeight="1">
      <c r="A245" s="115"/>
      <c r="B245" s="116"/>
      <c r="C245" s="118"/>
      <c r="D245" s="138"/>
      <c r="E245" s="138"/>
      <c r="F245" s="138"/>
      <c r="G245" s="138"/>
      <c r="H245" s="138"/>
      <c r="I245" s="228"/>
      <c r="J245" s="230"/>
    </row>
    <row r="246" spans="1:10" s="6" customFormat="1" ht="11.25" customHeight="1" thickBot="1">
      <c r="A246" s="110"/>
      <c r="B246" s="111"/>
      <c r="C246" s="119"/>
      <c r="D246" s="139"/>
      <c r="E246" s="139"/>
      <c r="F246" s="139"/>
      <c r="G246" s="139"/>
      <c r="H246" s="139"/>
      <c r="I246" s="229"/>
      <c r="J246" s="226"/>
    </row>
    <row r="247" spans="1:10" ht="15.75" thickBot="1">
      <c r="A247" s="120" t="s">
        <v>49</v>
      </c>
      <c r="B247" s="121"/>
      <c r="C247" s="121"/>
      <c r="D247" s="121"/>
      <c r="E247" s="121"/>
      <c r="F247" s="121"/>
      <c r="G247" s="121"/>
      <c r="H247" s="121"/>
      <c r="I247" s="121"/>
      <c r="J247" s="122"/>
    </row>
    <row r="248" spans="1:10" ht="15.75" customHeight="1">
      <c r="A248" s="123">
        <v>1</v>
      </c>
      <c r="B248" s="103" t="s">
        <v>76</v>
      </c>
      <c r="C248" s="14">
        <v>2024</v>
      </c>
      <c r="D248" s="15">
        <f t="shared" ref="D248:D280" si="85">E248+F248+G248+H248+I248</f>
        <v>87.255210000000005</v>
      </c>
      <c r="E248" s="15">
        <v>0</v>
      </c>
      <c r="F248" s="15">
        <v>0</v>
      </c>
      <c r="G248" s="15">
        <v>0</v>
      </c>
      <c r="H248" s="41">
        <v>87.255210000000005</v>
      </c>
      <c r="I248" s="16">
        <v>0</v>
      </c>
      <c r="J248" s="193" t="s">
        <v>9</v>
      </c>
    </row>
    <row r="249" spans="1:10" ht="15.75" customHeight="1">
      <c r="A249" s="124"/>
      <c r="B249" s="104"/>
      <c r="C249" s="31">
        <v>2025</v>
      </c>
      <c r="D249" s="28">
        <f t="shared" ref="D249" si="86">E249+F249+G249+H249+I249</f>
        <v>90.6</v>
      </c>
      <c r="E249" s="28">
        <v>0</v>
      </c>
      <c r="F249" s="28">
        <v>0</v>
      </c>
      <c r="G249" s="28">
        <v>0</v>
      </c>
      <c r="H249" s="42">
        <v>90.6</v>
      </c>
      <c r="I249" s="30">
        <v>0</v>
      </c>
      <c r="J249" s="193"/>
    </row>
    <row r="250" spans="1:10" ht="15.75" customHeight="1" thickBot="1">
      <c r="A250" s="125"/>
      <c r="B250" s="105"/>
      <c r="C250" s="65">
        <v>2026</v>
      </c>
      <c r="D250" s="46">
        <f t="shared" si="85"/>
        <v>81.099999999999994</v>
      </c>
      <c r="E250" s="46">
        <v>0</v>
      </c>
      <c r="F250" s="46">
        <v>0</v>
      </c>
      <c r="G250" s="46">
        <v>0</v>
      </c>
      <c r="H250" s="69">
        <v>81.099999999999994</v>
      </c>
      <c r="I250" s="71">
        <v>0</v>
      </c>
      <c r="J250" s="193"/>
    </row>
    <row r="251" spans="1:10" ht="25.5" customHeight="1">
      <c r="A251" s="123">
        <v>2</v>
      </c>
      <c r="B251" s="103" t="s">
        <v>50</v>
      </c>
      <c r="C251" s="14">
        <v>2024</v>
      </c>
      <c r="D251" s="15">
        <f t="shared" si="85"/>
        <v>587.5</v>
      </c>
      <c r="E251" s="15">
        <v>0</v>
      </c>
      <c r="F251" s="15">
        <v>0</v>
      </c>
      <c r="G251" s="15">
        <v>0</v>
      </c>
      <c r="H251" s="41">
        <v>587.5</v>
      </c>
      <c r="I251" s="16">
        <v>0</v>
      </c>
      <c r="J251" s="193"/>
    </row>
    <row r="252" spans="1:10" ht="25.5" customHeight="1">
      <c r="A252" s="124"/>
      <c r="B252" s="104"/>
      <c r="C252" s="31">
        <v>2025</v>
      </c>
      <c r="D252" s="28">
        <f t="shared" ref="D252" si="87">E252+F252+G252+H252+I252</f>
        <v>587.5</v>
      </c>
      <c r="E252" s="28">
        <v>0</v>
      </c>
      <c r="F252" s="28">
        <v>0</v>
      </c>
      <c r="G252" s="28">
        <v>0</v>
      </c>
      <c r="H252" s="42">
        <v>587.5</v>
      </c>
      <c r="I252" s="30">
        <v>0</v>
      </c>
      <c r="J252" s="193"/>
    </row>
    <row r="253" spans="1:10" ht="25.5" customHeight="1" thickBot="1">
      <c r="A253" s="125"/>
      <c r="B253" s="105"/>
      <c r="C253" s="65">
        <v>2026</v>
      </c>
      <c r="D253" s="46">
        <f t="shared" si="85"/>
        <v>587.5</v>
      </c>
      <c r="E253" s="46">
        <v>0</v>
      </c>
      <c r="F253" s="46">
        <v>0</v>
      </c>
      <c r="G253" s="46">
        <v>0</v>
      </c>
      <c r="H253" s="69">
        <v>587.5</v>
      </c>
      <c r="I253" s="71">
        <v>0</v>
      </c>
      <c r="J253" s="193"/>
    </row>
    <row r="254" spans="1:10" ht="16.5" customHeight="1">
      <c r="A254" s="123">
        <v>3</v>
      </c>
      <c r="B254" s="103" t="s">
        <v>51</v>
      </c>
      <c r="C254" s="14">
        <v>2024</v>
      </c>
      <c r="D254" s="15">
        <f t="shared" si="85"/>
        <v>22.3</v>
      </c>
      <c r="E254" s="15">
        <v>0</v>
      </c>
      <c r="F254" s="15">
        <v>0</v>
      </c>
      <c r="G254" s="15">
        <v>0</v>
      </c>
      <c r="H254" s="41">
        <v>22.3</v>
      </c>
      <c r="I254" s="16">
        <v>0</v>
      </c>
      <c r="J254" s="193"/>
    </row>
    <row r="255" spans="1:10" ht="16.5" customHeight="1">
      <c r="A255" s="124"/>
      <c r="B255" s="104"/>
      <c r="C255" s="19">
        <v>2025</v>
      </c>
      <c r="D255" s="20">
        <f t="shared" ref="D255" si="88">E255+F255+G255+H255+I255</f>
        <v>22.3</v>
      </c>
      <c r="E255" s="20">
        <v>0</v>
      </c>
      <c r="F255" s="20">
        <v>0</v>
      </c>
      <c r="G255" s="20">
        <v>0</v>
      </c>
      <c r="H255" s="42">
        <v>22.3</v>
      </c>
      <c r="I255" s="21">
        <v>0</v>
      </c>
      <c r="J255" s="193"/>
    </row>
    <row r="256" spans="1:10" ht="16.5" customHeight="1" thickBot="1">
      <c r="A256" s="125"/>
      <c r="B256" s="105"/>
      <c r="C256" s="32">
        <v>2026</v>
      </c>
      <c r="D256" s="29">
        <f t="shared" si="85"/>
        <v>22.3</v>
      </c>
      <c r="E256" s="29">
        <v>0</v>
      </c>
      <c r="F256" s="29">
        <v>0</v>
      </c>
      <c r="G256" s="29">
        <v>0</v>
      </c>
      <c r="H256" s="69">
        <v>22.3</v>
      </c>
      <c r="I256" s="92">
        <v>0</v>
      </c>
      <c r="J256" s="193"/>
    </row>
    <row r="257" spans="1:10" ht="18.75" customHeight="1">
      <c r="A257" s="123">
        <v>4</v>
      </c>
      <c r="B257" s="103" t="s">
        <v>52</v>
      </c>
      <c r="C257" s="14">
        <v>2024</v>
      </c>
      <c r="D257" s="15">
        <f t="shared" si="85"/>
        <v>41.5</v>
      </c>
      <c r="E257" s="15">
        <v>0</v>
      </c>
      <c r="F257" s="15">
        <v>0</v>
      </c>
      <c r="G257" s="15">
        <v>0</v>
      </c>
      <c r="H257" s="41">
        <v>41.5</v>
      </c>
      <c r="I257" s="16">
        <v>0</v>
      </c>
      <c r="J257" s="193"/>
    </row>
    <row r="258" spans="1:10" ht="18.75" customHeight="1">
      <c r="A258" s="124"/>
      <c r="B258" s="104"/>
      <c r="C258" s="31">
        <v>2025</v>
      </c>
      <c r="D258" s="28">
        <f t="shared" ref="D258" si="89">E258+F258+G258+H258+I258</f>
        <v>41.5</v>
      </c>
      <c r="E258" s="28">
        <v>0</v>
      </c>
      <c r="F258" s="28">
        <v>0</v>
      </c>
      <c r="G258" s="28">
        <v>0</v>
      </c>
      <c r="H258" s="42">
        <v>41.5</v>
      </c>
      <c r="I258" s="30">
        <v>0</v>
      </c>
      <c r="J258" s="193"/>
    </row>
    <row r="259" spans="1:10" ht="18.75" customHeight="1" thickBot="1">
      <c r="A259" s="125"/>
      <c r="B259" s="105"/>
      <c r="C259" s="65">
        <v>2026</v>
      </c>
      <c r="D259" s="46">
        <f t="shared" si="85"/>
        <v>41.5</v>
      </c>
      <c r="E259" s="46">
        <v>0</v>
      </c>
      <c r="F259" s="46">
        <v>0</v>
      </c>
      <c r="G259" s="46">
        <v>0</v>
      </c>
      <c r="H259" s="69">
        <v>41.5</v>
      </c>
      <c r="I259" s="71">
        <v>0</v>
      </c>
      <c r="J259" s="193"/>
    </row>
    <row r="260" spans="1:10" ht="18.75" customHeight="1">
      <c r="A260" s="123">
        <v>5</v>
      </c>
      <c r="B260" s="103" t="s">
        <v>53</v>
      </c>
      <c r="C260" s="14">
        <v>2024</v>
      </c>
      <c r="D260" s="15">
        <f t="shared" si="85"/>
        <v>1</v>
      </c>
      <c r="E260" s="15">
        <v>0</v>
      </c>
      <c r="F260" s="15">
        <v>0</v>
      </c>
      <c r="G260" s="15">
        <v>0</v>
      </c>
      <c r="H260" s="41">
        <v>1</v>
      </c>
      <c r="I260" s="16">
        <v>0</v>
      </c>
      <c r="J260" s="193"/>
    </row>
    <row r="261" spans="1:10" ht="18.75" customHeight="1">
      <c r="A261" s="124"/>
      <c r="B261" s="104"/>
      <c r="C261" s="31">
        <v>2025</v>
      </c>
      <c r="D261" s="28">
        <f t="shared" ref="D261" si="90">E261+F261+G261+H261+I261</f>
        <v>1</v>
      </c>
      <c r="E261" s="28">
        <v>0</v>
      </c>
      <c r="F261" s="28">
        <v>0</v>
      </c>
      <c r="G261" s="28">
        <v>0</v>
      </c>
      <c r="H261" s="42">
        <v>1</v>
      </c>
      <c r="I261" s="30">
        <v>0</v>
      </c>
      <c r="J261" s="193"/>
    </row>
    <row r="262" spans="1:10" ht="18.75" customHeight="1" thickBot="1">
      <c r="A262" s="125"/>
      <c r="B262" s="105"/>
      <c r="C262" s="65">
        <v>2026</v>
      </c>
      <c r="D262" s="46">
        <f t="shared" si="85"/>
        <v>0.9</v>
      </c>
      <c r="E262" s="46">
        <v>0</v>
      </c>
      <c r="F262" s="46">
        <v>0</v>
      </c>
      <c r="G262" s="46">
        <v>0</v>
      </c>
      <c r="H262" s="69">
        <v>0.9</v>
      </c>
      <c r="I262" s="71">
        <v>0</v>
      </c>
      <c r="J262" s="193"/>
    </row>
    <row r="263" spans="1:10" ht="18.75" customHeight="1">
      <c r="A263" s="123">
        <v>6</v>
      </c>
      <c r="B263" s="149" t="s">
        <v>54</v>
      </c>
      <c r="C263" s="59">
        <v>2024</v>
      </c>
      <c r="D263" s="15">
        <f t="shared" si="85"/>
        <v>262.60000000000002</v>
      </c>
      <c r="E263" s="15">
        <v>0</v>
      </c>
      <c r="F263" s="15">
        <v>0</v>
      </c>
      <c r="G263" s="15">
        <v>0</v>
      </c>
      <c r="H263" s="41">
        <v>262.60000000000002</v>
      </c>
      <c r="I263" s="16">
        <v>0</v>
      </c>
      <c r="J263" s="193"/>
    </row>
    <row r="264" spans="1:10" ht="18.75" customHeight="1">
      <c r="A264" s="124"/>
      <c r="B264" s="150"/>
      <c r="C264" s="60">
        <v>2025</v>
      </c>
      <c r="D264" s="28">
        <f t="shared" ref="D264" si="91">E264+F264+G264+H264+I264</f>
        <v>273</v>
      </c>
      <c r="E264" s="28">
        <v>0</v>
      </c>
      <c r="F264" s="28">
        <v>0</v>
      </c>
      <c r="G264" s="28">
        <v>0</v>
      </c>
      <c r="H264" s="42">
        <v>273</v>
      </c>
      <c r="I264" s="30">
        <v>0</v>
      </c>
      <c r="J264" s="193"/>
    </row>
    <row r="265" spans="1:10" ht="18.75" customHeight="1" thickBot="1">
      <c r="A265" s="125"/>
      <c r="B265" s="151"/>
      <c r="C265" s="70">
        <v>2026</v>
      </c>
      <c r="D265" s="46">
        <f t="shared" si="85"/>
        <v>244.2</v>
      </c>
      <c r="E265" s="46">
        <v>0</v>
      </c>
      <c r="F265" s="46">
        <v>0</v>
      </c>
      <c r="G265" s="46">
        <v>0</v>
      </c>
      <c r="H265" s="69">
        <v>244.2</v>
      </c>
      <c r="I265" s="71">
        <v>0</v>
      </c>
      <c r="J265" s="193"/>
    </row>
    <row r="266" spans="1:10" ht="37.5" hidden="1" customHeight="1">
      <c r="A266" s="213" t="s">
        <v>94</v>
      </c>
      <c r="B266" s="178" t="s">
        <v>87</v>
      </c>
      <c r="C266" s="60">
        <v>2024</v>
      </c>
      <c r="D266" s="28">
        <f t="shared" si="85"/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193"/>
    </row>
    <row r="267" spans="1:10" ht="37.5" hidden="1" customHeight="1">
      <c r="A267" s="206"/>
      <c r="B267" s="150"/>
      <c r="C267" s="60">
        <v>2025</v>
      </c>
      <c r="D267" s="28">
        <f t="shared" ref="D267" si="92">E267+F267+G267+H267+I267</f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193"/>
    </row>
    <row r="268" spans="1:10" ht="37.5" hidden="1" customHeight="1" thickBot="1">
      <c r="A268" s="207"/>
      <c r="B268" s="151"/>
      <c r="C268" s="70">
        <v>2026</v>
      </c>
      <c r="D268" s="46">
        <f t="shared" si="85"/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193"/>
    </row>
    <row r="269" spans="1:10" ht="18.75" hidden="1" customHeight="1">
      <c r="A269" s="129">
        <v>7</v>
      </c>
      <c r="B269" s="130" t="s">
        <v>81</v>
      </c>
      <c r="C269" s="31">
        <v>2024</v>
      </c>
      <c r="D269" s="28">
        <f t="shared" ref="D269:D271" si="93">E269+F269+G269+H269+I269</f>
        <v>0</v>
      </c>
      <c r="E269" s="28">
        <v>0</v>
      </c>
      <c r="F269" s="28">
        <v>0</v>
      </c>
      <c r="G269" s="28">
        <v>0</v>
      </c>
      <c r="H269" s="42">
        <v>0</v>
      </c>
      <c r="I269" s="28">
        <v>0</v>
      </c>
      <c r="J269" s="193"/>
    </row>
    <row r="270" spans="1:10" ht="18.75" hidden="1" customHeight="1">
      <c r="A270" s="124"/>
      <c r="B270" s="104"/>
      <c r="C270" s="31">
        <v>2025</v>
      </c>
      <c r="D270" s="28">
        <f t="shared" ref="D270" si="94">E270+F270+G270+H270+I270</f>
        <v>0</v>
      </c>
      <c r="E270" s="28">
        <v>0</v>
      </c>
      <c r="F270" s="28">
        <v>0</v>
      </c>
      <c r="G270" s="28">
        <v>0</v>
      </c>
      <c r="H270" s="42">
        <v>0</v>
      </c>
      <c r="I270" s="28">
        <v>0</v>
      </c>
      <c r="J270" s="193"/>
    </row>
    <row r="271" spans="1:10" ht="18.75" hidden="1" customHeight="1" thickBot="1">
      <c r="A271" s="125"/>
      <c r="B271" s="105"/>
      <c r="C271" s="65">
        <v>2026</v>
      </c>
      <c r="D271" s="46">
        <f t="shared" si="93"/>
        <v>0</v>
      </c>
      <c r="E271" s="46">
        <v>0</v>
      </c>
      <c r="F271" s="46">
        <v>0</v>
      </c>
      <c r="G271" s="46">
        <v>0</v>
      </c>
      <c r="H271" s="69">
        <v>0</v>
      </c>
      <c r="I271" s="46">
        <v>0</v>
      </c>
      <c r="J271" s="193"/>
    </row>
    <row r="272" spans="1:10" ht="18.75" customHeight="1">
      <c r="A272" s="123">
        <v>7</v>
      </c>
      <c r="B272" s="103" t="s">
        <v>55</v>
      </c>
      <c r="C272" s="14">
        <v>2024</v>
      </c>
      <c r="D272" s="15">
        <f t="shared" si="85"/>
        <v>10</v>
      </c>
      <c r="E272" s="15">
        <v>0</v>
      </c>
      <c r="F272" s="15">
        <v>0</v>
      </c>
      <c r="G272" s="15">
        <v>0</v>
      </c>
      <c r="H272" s="41">
        <v>10</v>
      </c>
      <c r="I272" s="16">
        <v>0</v>
      </c>
      <c r="J272" s="193"/>
    </row>
    <row r="273" spans="1:10" ht="18.75" customHeight="1">
      <c r="A273" s="124"/>
      <c r="B273" s="104"/>
      <c r="C273" s="31">
        <v>2025</v>
      </c>
      <c r="D273" s="28">
        <f t="shared" ref="D273" si="95">E273+F273+G273+H273+I273</f>
        <v>10</v>
      </c>
      <c r="E273" s="28">
        <v>0</v>
      </c>
      <c r="F273" s="28">
        <v>0</v>
      </c>
      <c r="G273" s="28">
        <v>0</v>
      </c>
      <c r="H273" s="42">
        <v>10</v>
      </c>
      <c r="I273" s="30">
        <v>0</v>
      </c>
      <c r="J273" s="193"/>
    </row>
    <row r="274" spans="1:10" ht="18.75" customHeight="1" thickBot="1">
      <c r="A274" s="125"/>
      <c r="B274" s="105"/>
      <c r="C274" s="65">
        <v>2026</v>
      </c>
      <c r="D274" s="46">
        <f t="shared" si="85"/>
        <v>10</v>
      </c>
      <c r="E274" s="46">
        <v>0</v>
      </c>
      <c r="F274" s="46">
        <v>0</v>
      </c>
      <c r="G274" s="46">
        <v>0</v>
      </c>
      <c r="H274" s="69">
        <v>10</v>
      </c>
      <c r="I274" s="71">
        <v>0</v>
      </c>
      <c r="J274" s="193"/>
    </row>
    <row r="275" spans="1:10" ht="18.75" customHeight="1">
      <c r="A275" s="123">
        <v>8</v>
      </c>
      <c r="B275" s="103" t="s">
        <v>56</v>
      </c>
      <c r="C275" s="14">
        <v>2024</v>
      </c>
      <c r="D275" s="15">
        <f t="shared" ref="D275:D277" si="96">E275+F275+G275+H275+I275</f>
        <v>168.6</v>
      </c>
      <c r="E275" s="41">
        <v>168.6</v>
      </c>
      <c r="F275" s="15">
        <v>0</v>
      </c>
      <c r="G275" s="15">
        <v>0</v>
      </c>
      <c r="H275" s="41">
        <v>0</v>
      </c>
      <c r="I275" s="16">
        <v>0</v>
      </c>
      <c r="J275" s="193"/>
    </row>
    <row r="276" spans="1:10" ht="18.75" customHeight="1">
      <c r="A276" s="124"/>
      <c r="B276" s="104"/>
      <c r="C276" s="31">
        <v>2025</v>
      </c>
      <c r="D276" s="28">
        <f t="shared" ref="D276" si="97">E276+F276+G276+H276+I276</f>
        <v>174.3</v>
      </c>
      <c r="E276" s="42">
        <v>174.3</v>
      </c>
      <c r="F276" s="28">
        <v>0</v>
      </c>
      <c r="G276" s="28">
        <v>0</v>
      </c>
      <c r="H276" s="42">
        <v>0</v>
      </c>
      <c r="I276" s="30">
        <v>0</v>
      </c>
      <c r="J276" s="193"/>
    </row>
    <row r="277" spans="1:10" ht="18.75" customHeight="1" thickBot="1">
      <c r="A277" s="125"/>
      <c r="B277" s="105"/>
      <c r="C277" s="65">
        <v>2026</v>
      </c>
      <c r="D277" s="46">
        <f t="shared" si="96"/>
        <v>0</v>
      </c>
      <c r="E277" s="69">
        <v>0</v>
      </c>
      <c r="F277" s="46">
        <v>0</v>
      </c>
      <c r="G277" s="46">
        <v>0</v>
      </c>
      <c r="H277" s="69">
        <v>0</v>
      </c>
      <c r="I277" s="71">
        <v>0</v>
      </c>
      <c r="J277" s="193"/>
    </row>
    <row r="278" spans="1:10" ht="18.75" hidden="1" customHeight="1">
      <c r="A278" s="129">
        <v>10</v>
      </c>
      <c r="B278" s="130" t="s">
        <v>89</v>
      </c>
      <c r="C278" s="31">
        <v>2024</v>
      </c>
      <c r="D278" s="28">
        <f t="shared" si="85"/>
        <v>0</v>
      </c>
      <c r="E278" s="42">
        <v>0</v>
      </c>
      <c r="F278" s="28">
        <v>0</v>
      </c>
      <c r="G278" s="28">
        <v>0</v>
      </c>
      <c r="H278" s="42">
        <v>0</v>
      </c>
      <c r="I278" s="28">
        <v>0</v>
      </c>
      <c r="J278" s="193"/>
    </row>
    <row r="279" spans="1:10" ht="18.75" hidden="1" customHeight="1">
      <c r="A279" s="124"/>
      <c r="B279" s="104"/>
      <c r="C279" s="31">
        <v>2025</v>
      </c>
      <c r="D279" s="28">
        <f t="shared" ref="D279" si="98">E279+F279+G279+H279+I279</f>
        <v>0</v>
      </c>
      <c r="E279" s="42">
        <v>0</v>
      </c>
      <c r="F279" s="28">
        <v>0</v>
      </c>
      <c r="G279" s="28">
        <v>0</v>
      </c>
      <c r="H279" s="42">
        <v>0</v>
      </c>
      <c r="I279" s="28">
        <v>0</v>
      </c>
      <c r="J279" s="193"/>
    </row>
    <row r="280" spans="1:10" ht="18.75" hidden="1" customHeight="1" thickBot="1">
      <c r="A280" s="125"/>
      <c r="B280" s="105"/>
      <c r="C280" s="65">
        <v>2026</v>
      </c>
      <c r="D280" s="46">
        <f t="shared" si="85"/>
        <v>0</v>
      </c>
      <c r="E280" s="69">
        <v>0</v>
      </c>
      <c r="F280" s="46">
        <v>0</v>
      </c>
      <c r="G280" s="46">
        <v>0</v>
      </c>
      <c r="H280" s="69">
        <v>0</v>
      </c>
      <c r="I280" s="46">
        <v>0</v>
      </c>
      <c r="J280" s="193"/>
    </row>
    <row r="281" spans="1:10" ht="18.75" customHeight="1">
      <c r="A281" s="123">
        <v>9</v>
      </c>
      <c r="B281" s="103" t="s">
        <v>57</v>
      </c>
      <c r="C281" s="14">
        <v>2024</v>
      </c>
      <c r="D281" s="15">
        <f t="shared" ref="D281:D306" si="99">E281+F281+G281+H281+I281</f>
        <v>3.5</v>
      </c>
      <c r="E281" s="15">
        <v>0</v>
      </c>
      <c r="F281" s="41">
        <v>3.5</v>
      </c>
      <c r="G281" s="15">
        <v>0</v>
      </c>
      <c r="H281" s="41">
        <v>0</v>
      </c>
      <c r="I281" s="16">
        <v>0</v>
      </c>
      <c r="J281" s="193"/>
    </row>
    <row r="282" spans="1:10" ht="18.75" customHeight="1">
      <c r="A282" s="124"/>
      <c r="B282" s="104"/>
      <c r="C282" s="31">
        <v>2025</v>
      </c>
      <c r="D282" s="28">
        <f t="shared" ref="D282" si="100">E282+F282+G282+H282+I282</f>
        <v>3.5</v>
      </c>
      <c r="E282" s="28">
        <v>0</v>
      </c>
      <c r="F282" s="42">
        <v>3.5</v>
      </c>
      <c r="G282" s="28">
        <v>0</v>
      </c>
      <c r="H282" s="42">
        <v>0</v>
      </c>
      <c r="I282" s="30">
        <v>0</v>
      </c>
      <c r="J282" s="193"/>
    </row>
    <row r="283" spans="1:10" ht="18.75" customHeight="1" thickBot="1">
      <c r="A283" s="125"/>
      <c r="B283" s="105"/>
      <c r="C283" s="65">
        <v>2026</v>
      </c>
      <c r="D283" s="46">
        <f t="shared" si="99"/>
        <v>3.5</v>
      </c>
      <c r="E283" s="46">
        <v>0</v>
      </c>
      <c r="F283" s="69">
        <v>3.5</v>
      </c>
      <c r="G283" s="46">
        <v>0</v>
      </c>
      <c r="H283" s="69">
        <v>0</v>
      </c>
      <c r="I283" s="71">
        <v>0</v>
      </c>
      <c r="J283" s="193"/>
    </row>
    <row r="284" spans="1:10" ht="18.75" hidden="1" customHeight="1">
      <c r="A284" s="129"/>
      <c r="B284" s="130" t="s">
        <v>58</v>
      </c>
      <c r="C284" s="31">
        <v>2024</v>
      </c>
      <c r="D284" s="28">
        <f t="shared" si="99"/>
        <v>0</v>
      </c>
      <c r="E284" s="28">
        <v>0</v>
      </c>
      <c r="F284" s="28">
        <v>0</v>
      </c>
      <c r="G284" s="28">
        <v>0</v>
      </c>
      <c r="H284" s="42">
        <v>0</v>
      </c>
      <c r="I284" s="28">
        <v>0</v>
      </c>
      <c r="J284" s="193"/>
    </row>
    <row r="285" spans="1:10" ht="18.75" hidden="1" customHeight="1">
      <c r="A285" s="124"/>
      <c r="B285" s="104"/>
      <c r="C285" s="31">
        <v>2025</v>
      </c>
      <c r="D285" s="28">
        <f t="shared" ref="D285" si="101">E285+F285+G285+H285+I285</f>
        <v>0</v>
      </c>
      <c r="E285" s="28">
        <v>0</v>
      </c>
      <c r="F285" s="28">
        <v>0</v>
      </c>
      <c r="G285" s="28">
        <v>0</v>
      </c>
      <c r="H285" s="42">
        <v>0</v>
      </c>
      <c r="I285" s="28">
        <v>0</v>
      </c>
      <c r="J285" s="193"/>
    </row>
    <row r="286" spans="1:10" ht="18.75" hidden="1" customHeight="1" thickBot="1">
      <c r="A286" s="125"/>
      <c r="B286" s="105"/>
      <c r="C286" s="65">
        <v>2026</v>
      </c>
      <c r="D286" s="46">
        <f t="shared" si="99"/>
        <v>0</v>
      </c>
      <c r="E286" s="46">
        <v>0</v>
      </c>
      <c r="F286" s="46">
        <v>0</v>
      </c>
      <c r="G286" s="46">
        <v>0</v>
      </c>
      <c r="H286" s="69">
        <v>0</v>
      </c>
      <c r="I286" s="46">
        <v>0</v>
      </c>
      <c r="J286" s="193"/>
    </row>
    <row r="287" spans="1:10" ht="18.75" customHeight="1">
      <c r="A287" s="123">
        <v>10</v>
      </c>
      <c r="B287" s="103" t="s">
        <v>59</v>
      </c>
      <c r="C287" s="14">
        <v>2024</v>
      </c>
      <c r="D287" s="15">
        <f t="shared" si="99"/>
        <v>157.30000000000001</v>
      </c>
      <c r="E287" s="15">
        <v>0</v>
      </c>
      <c r="F287" s="15">
        <v>0</v>
      </c>
      <c r="G287" s="15">
        <v>0</v>
      </c>
      <c r="H287" s="41">
        <v>157.30000000000001</v>
      </c>
      <c r="I287" s="16">
        <v>0</v>
      </c>
      <c r="J287" s="193"/>
    </row>
    <row r="288" spans="1:10" ht="18.75" customHeight="1">
      <c r="A288" s="124"/>
      <c r="B288" s="104"/>
      <c r="C288" s="31">
        <v>2025</v>
      </c>
      <c r="D288" s="28">
        <f t="shared" ref="D288" si="102">E288+F288+G288+H288+I288</f>
        <v>109.2</v>
      </c>
      <c r="E288" s="28">
        <v>0</v>
      </c>
      <c r="F288" s="28">
        <v>0</v>
      </c>
      <c r="G288" s="28">
        <v>0</v>
      </c>
      <c r="H288" s="42">
        <v>109.2</v>
      </c>
      <c r="I288" s="30">
        <v>0</v>
      </c>
      <c r="J288" s="193"/>
    </row>
    <row r="289" spans="1:10" ht="18.75" customHeight="1" thickBot="1">
      <c r="A289" s="125"/>
      <c r="B289" s="105"/>
      <c r="C289" s="65">
        <v>2026</v>
      </c>
      <c r="D289" s="46">
        <f t="shared" si="99"/>
        <v>97.7</v>
      </c>
      <c r="E289" s="46">
        <v>0</v>
      </c>
      <c r="F289" s="46">
        <v>0</v>
      </c>
      <c r="G289" s="46">
        <v>0</v>
      </c>
      <c r="H289" s="69">
        <v>97.7</v>
      </c>
      <c r="I289" s="71">
        <v>0</v>
      </c>
      <c r="J289" s="193"/>
    </row>
    <row r="290" spans="1:10" ht="18.75" customHeight="1">
      <c r="A290" s="123">
        <v>11</v>
      </c>
      <c r="B290" s="103" t="s">
        <v>60</v>
      </c>
      <c r="C290" s="14">
        <v>2024</v>
      </c>
      <c r="D290" s="15">
        <f t="shared" si="99"/>
        <v>10387.6</v>
      </c>
      <c r="E290" s="15">
        <v>0</v>
      </c>
      <c r="F290" s="15">
        <v>0</v>
      </c>
      <c r="G290" s="15">
        <v>0</v>
      </c>
      <c r="H290" s="41">
        <v>10387.6</v>
      </c>
      <c r="I290" s="16">
        <v>0</v>
      </c>
      <c r="J290" s="193"/>
    </row>
    <row r="291" spans="1:10" ht="18.75" customHeight="1">
      <c r="A291" s="124"/>
      <c r="B291" s="104"/>
      <c r="C291" s="31">
        <v>2025</v>
      </c>
      <c r="D291" s="28">
        <f t="shared" ref="D291" si="103">E291+F291+G291+H291+I291</f>
        <v>9430.7999999999993</v>
      </c>
      <c r="E291" s="28">
        <v>0</v>
      </c>
      <c r="F291" s="28">
        <v>0</v>
      </c>
      <c r="G291" s="28">
        <v>0</v>
      </c>
      <c r="H291" s="42">
        <v>9430.7999999999993</v>
      </c>
      <c r="I291" s="30">
        <v>0</v>
      </c>
      <c r="J291" s="193"/>
    </row>
    <row r="292" spans="1:10" ht="18.75" customHeight="1" thickBot="1">
      <c r="A292" s="125"/>
      <c r="B292" s="105"/>
      <c r="C292" s="65">
        <v>2026</v>
      </c>
      <c r="D292" s="46">
        <f t="shared" si="99"/>
        <v>8433.9</v>
      </c>
      <c r="E292" s="46">
        <v>0</v>
      </c>
      <c r="F292" s="46">
        <v>0</v>
      </c>
      <c r="G292" s="46">
        <v>0</v>
      </c>
      <c r="H292" s="69">
        <v>8433.9</v>
      </c>
      <c r="I292" s="71">
        <v>0</v>
      </c>
      <c r="J292" s="193"/>
    </row>
    <row r="293" spans="1:10" ht="15" customHeight="1">
      <c r="A293" s="146" t="s">
        <v>118</v>
      </c>
      <c r="B293" s="149" t="s">
        <v>98</v>
      </c>
      <c r="C293" s="59">
        <v>2024</v>
      </c>
      <c r="D293" s="84">
        <f t="shared" si="99"/>
        <v>5.2</v>
      </c>
      <c r="E293" s="84">
        <v>0</v>
      </c>
      <c r="F293" s="84">
        <v>0</v>
      </c>
      <c r="G293" s="84">
        <v>0</v>
      </c>
      <c r="H293" s="84">
        <v>5.2</v>
      </c>
      <c r="I293" s="96">
        <v>0</v>
      </c>
      <c r="J293" s="193"/>
    </row>
    <row r="294" spans="1:10" ht="15" customHeight="1">
      <c r="A294" s="147"/>
      <c r="B294" s="150"/>
      <c r="C294" s="60">
        <v>2025</v>
      </c>
      <c r="D294" s="39">
        <f t="shared" ref="D294" si="104">E294+F294+G294+H294+I294</f>
        <v>0</v>
      </c>
      <c r="E294" s="39">
        <v>0</v>
      </c>
      <c r="F294" s="39">
        <v>0</v>
      </c>
      <c r="G294" s="39">
        <v>0</v>
      </c>
      <c r="H294" s="39">
        <v>0</v>
      </c>
      <c r="I294" s="101">
        <v>0</v>
      </c>
      <c r="J294" s="193"/>
    </row>
    <row r="295" spans="1:10" ht="15" customHeight="1" thickBot="1">
      <c r="A295" s="148"/>
      <c r="B295" s="151"/>
      <c r="C295" s="70">
        <v>2026</v>
      </c>
      <c r="D295" s="47">
        <f t="shared" si="99"/>
        <v>0</v>
      </c>
      <c r="E295" s="47">
        <v>0</v>
      </c>
      <c r="F295" s="47">
        <v>0</v>
      </c>
      <c r="G295" s="47">
        <v>0</v>
      </c>
      <c r="H295" s="47">
        <v>0</v>
      </c>
      <c r="I295" s="102">
        <v>0</v>
      </c>
      <c r="J295" s="193"/>
    </row>
    <row r="296" spans="1:10" ht="18.75" customHeight="1">
      <c r="A296" s="123">
        <v>13</v>
      </c>
      <c r="B296" s="103" t="s">
        <v>61</v>
      </c>
      <c r="C296" s="14">
        <v>2024</v>
      </c>
      <c r="D296" s="15">
        <f t="shared" ref="D296:D303" si="105">E296+F296+G296+H296+I296</f>
        <v>357.2</v>
      </c>
      <c r="E296" s="15">
        <v>0</v>
      </c>
      <c r="F296" s="15">
        <v>0</v>
      </c>
      <c r="G296" s="15">
        <v>0</v>
      </c>
      <c r="H296" s="41">
        <v>357.2</v>
      </c>
      <c r="I296" s="16">
        <v>0</v>
      </c>
      <c r="J296" s="193"/>
    </row>
    <row r="297" spans="1:10" ht="18.75" customHeight="1">
      <c r="A297" s="124"/>
      <c r="B297" s="104"/>
      <c r="C297" s="31">
        <v>2025</v>
      </c>
      <c r="D297" s="28">
        <f t="shared" ref="D297" si="106">E297+F297+G297+H297+I297</f>
        <v>371.3</v>
      </c>
      <c r="E297" s="28">
        <v>0</v>
      </c>
      <c r="F297" s="28">
        <v>0</v>
      </c>
      <c r="G297" s="28">
        <v>0</v>
      </c>
      <c r="H297" s="42">
        <v>371.3</v>
      </c>
      <c r="I297" s="30">
        <v>0</v>
      </c>
      <c r="J297" s="193"/>
    </row>
    <row r="298" spans="1:10" ht="18.75" customHeight="1" thickBot="1">
      <c r="A298" s="125"/>
      <c r="B298" s="105"/>
      <c r="C298" s="65">
        <v>2026</v>
      </c>
      <c r="D298" s="46">
        <f t="shared" si="105"/>
        <v>332.1</v>
      </c>
      <c r="E298" s="46">
        <v>0</v>
      </c>
      <c r="F298" s="46">
        <v>0</v>
      </c>
      <c r="G298" s="46">
        <v>0</v>
      </c>
      <c r="H298" s="69">
        <v>332.1</v>
      </c>
      <c r="I298" s="71">
        <v>0</v>
      </c>
      <c r="J298" s="193"/>
    </row>
    <row r="299" spans="1:10" ht="18" hidden="1" customHeight="1">
      <c r="A299" s="244">
        <v>17</v>
      </c>
      <c r="B299" s="248" t="s">
        <v>98</v>
      </c>
      <c r="C299" s="75">
        <v>2022</v>
      </c>
      <c r="D299" s="76">
        <f t="shared" si="105"/>
        <v>0</v>
      </c>
      <c r="E299" s="76">
        <v>0</v>
      </c>
      <c r="F299" s="76">
        <v>0</v>
      </c>
      <c r="G299" s="76">
        <v>0</v>
      </c>
      <c r="H299" s="81">
        <v>0</v>
      </c>
      <c r="I299" s="78">
        <v>0</v>
      </c>
      <c r="J299" s="193"/>
    </row>
    <row r="300" spans="1:10" ht="18.75" hidden="1" customHeight="1">
      <c r="A300" s="245"/>
      <c r="B300" s="249"/>
      <c r="C300" s="77">
        <v>2023</v>
      </c>
      <c r="D300" s="74">
        <f t="shared" si="105"/>
        <v>0</v>
      </c>
      <c r="E300" s="74">
        <v>0</v>
      </c>
      <c r="F300" s="74">
        <v>0</v>
      </c>
      <c r="G300" s="74">
        <v>0</v>
      </c>
      <c r="H300" s="82">
        <v>0</v>
      </c>
      <c r="I300" s="74">
        <v>0</v>
      </c>
      <c r="J300" s="193"/>
    </row>
    <row r="301" spans="1:10" ht="18.75" hidden="1" customHeight="1">
      <c r="A301" s="245"/>
      <c r="B301" s="249"/>
      <c r="C301" s="77">
        <v>2024</v>
      </c>
      <c r="D301" s="74">
        <f t="shared" si="105"/>
        <v>0</v>
      </c>
      <c r="E301" s="74">
        <v>0</v>
      </c>
      <c r="F301" s="74">
        <v>0</v>
      </c>
      <c r="G301" s="74">
        <v>0</v>
      </c>
      <c r="H301" s="82">
        <v>0</v>
      </c>
      <c r="I301" s="74">
        <v>0</v>
      </c>
      <c r="J301" s="193"/>
    </row>
    <row r="302" spans="1:10" ht="18.75" hidden="1" customHeight="1">
      <c r="A302" s="246"/>
      <c r="B302" s="250"/>
      <c r="C302" s="77">
        <v>2025</v>
      </c>
      <c r="D302" s="74">
        <f t="shared" si="105"/>
        <v>0</v>
      </c>
      <c r="E302" s="74">
        <v>0</v>
      </c>
      <c r="F302" s="74">
        <v>0</v>
      </c>
      <c r="G302" s="74">
        <v>0</v>
      </c>
      <c r="H302" s="82">
        <v>0</v>
      </c>
      <c r="I302" s="74">
        <v>0</v>
      </c>
      <c r="J302" s="193"/>
    </row>
    <row r="303" spans="1:10" ht="18.75" hidden="1" customHeight="1" thickBot="1">
      <c r="A303" s="247"/>
      <c r="B303" s="251"/>
      <c r="C303" s="79">
        <v>2026</v>
      </c>
      <c r="D303" s="80">
        <f t="shared" si="105"/>
        <v>0</v>
      </c>
      <c r="E303" s="80">
        <v>0</v>
      </c>
      <c r="F303" s="80">
        <v>0</v>
      </c>
      <c r="G303" s="80">
        <v>0</v>
      </c>
      <c r="H303" s="83">
        <v>0</v>
      </c>
      <c r="I303" s="80">
        <v>0</v>
      </c>
      <c r="J303" s="193"/>
    </row>
    <row r="304" spans="1:10" ht="18.75" customHeight="1">
      <c r="A304" s="123">
        <v>14</v>
      </c>
      <c r="B304" s="103" t="s">
        <v>102</v>
      </c>
      <c r="C304" s="14">
        <v>2024</v>
      </c>
      <c r="D304" s="15">
        <f t="shared" si="99"/>
        <v>661.62599999999998</v>
      </c>
      <c r="E304" s="15">
        <v>0</v>
      </c>
      <c r="F304" s="15">
        <v>0</v>
      </c>
      <c r="G304" s="15">
        <v>0</v>
      </c>
      <c r="H304" s="41">
        <v>661.62599999999998</v>
      </c>
      <c r="I304" s="16">
        <v>0</v>
      </c>
      <c r="J304" s="193"/>
    </row>
    <row r="305" spans="1:24" ht="18.75" customHeight="1">
      <c r="A305" s="124"/>
      <c r="B305" s="104"/>
      <c r="C305" s="31">
        <v>2025</v>
      </c>
      <c r="D305" s="28">
        <f t="shared" ref="D305" si="107">E305+F305+G305+H305+I305</f>
        <v>0</v>
      </c>
      <c r="E305" s="28">
        <v>0</v>
      </c>
      <c r="F305" s="28">
        <v>0</v>
      </c>
      <c r="G305" s="28">
        <v>0</v>
      </c>
      <c r="H305" s="42">
        <v>0</v>
      </c>
      <c r="I305" s="30">
        <v>0</v>
      </c>
      <c r="J305" s="193"/>
    </row>
    <row r="306" spans="1:24" ht="18.75" customHeight="1" thickBot="1">
      <c r="A306" s="125"/>
      <c r="B306" s="105"/>
      <c r="C306" s="65">
        <v>2026</v>
      </c>
      <c r="D306" s="46">
        <f t="shared" si="99"/>
        <v>0</v>
      </c>
      <c r="E306" s="46">
        <v>0</v>
      </c>
      <c r="F306" s="46">
        <v>0</v>
      </c>
      <c r="G306" s="46">
        <v>0</v>
      </c>
      <c r="H306" s="69">
        <v>0</v>
      </c>
      <c r="I306" s="71">
        <v>0</v>
      </c>
      <c r="J306" s="193"/>
    </row>
    <row r="307" spans="1:24" s="6" customFormat="1" ht="12.75">
      <c r="A307" s="106" t="s">
        <v>17</v>
      </c>
      <c r="B307" s="107"/>
      <c r="C307" s="17">
        <v>2024</v>
      </c>
      <c r="D307" s="18">
        <f>D248+D251+D254+D257+D260+D263+D272+D278+D281+D284+D287+D290+D293+D304+D296+D275+D269+D301</f>
        <v>12753.181210000002</v>
      </c>
      <c r="E307" s="18">
        <f t="shared" ref="E307:H308" si="108">E248+E251+E254+E257+E260+E263+E269+E272+E275+E278+E281+E284+E287+E290+E293+E296+E301+E304</f>
        <v>168.6</v>
      </c>
      <c r="F307" s="18">
        <f t="shared" si="108"/>
        <v>3.5</v>
      </c>
      <c r="G307" s="18">
        <f t="shared" si="108"/>
        <v>0</v>
      </c>
      <c r="H307" s="18">
        <f t="shared" si="108"/>
        <v>12581.081210000002</v>
      </c>
      <c r="I307" s="93">
        <f>I248+I251+I254+I257+I260+I263+I272+I278+I281+I284+I287+I290+I293+I304+I275+I296</f>
        <v>0</v>
      </c>
      <c r="J307" s="112"/>
    </row>
    <row r="308" spans="1:24" s="6" customFormat="1" ht="12.75">
      <c r="A308" s="108"/>
      <c r="B308" s="109"/>
      <c r="C308" s="13">
        <v>2025</v>
      </c>
      <c r="D308" s="40">
        <f>D249+D252+D255+D258+D261+D264+D273+D279+D282+D285+D288+D291+D294+D306+D297+D276+D270</f>
        <v>11114.999999999998</v>
      </c>
      <c r="E308" s="40">
        <f t="shared" si="108"/>
        <v>174.3</v>
      </c>
      <c r="F308" s="40">
        <f t="shared" si="108"/>
        <v>3.5</v>
      </c>
      <c r="G308" s="40">
        <f t="shared" si="108"/>
        <v>0</v>
      </c>
      <c r="H308" s="40">
        <f t="shared" si="108"/>
        <v>10937.199999999999</v>
      </c>
      <c r="I308" s="100">
        <f>I249+I252+I255+I258+I261+I264+I273+I279+I282+I285+I288+I291+I293+I304+I276+I297</f>
        <v>0</v>
      </c>
      <c r="J308" s="113"/>
    </row>
    <row r="309" spans="1:24" s="6" customFormat="1" ht="13.5" thickBot="1">
      <c r="A309" s="110"/>
      <c r="B309" s="111"/>
      <c r="C309" s="88">
        <v>2026</v>
      </c>
      <c r="D309" s="89">
        <f>D250+D253+D256+D259+D262+D265+D274+D280+D283+D286+D289+D292+D295+D298+D277</f>
        <v>9854.7000000000007</v>
      </c>
      <c r="E309" s="89">
        <f>E250+E253+E256+E259+E262+E265+E274+E280+E283+E286+E289+E292+E295+E306+E277</f>
        <v>0</v>
      </c>
      <c r="F309" s="89">
        <f>F250+F253+F256+F259+F262+F265+F274+F280+F283+F286+F289+F292+F295+F306+F277+F298</f>
        <v>3.5</v>
      </c>
      <c r="G309" s="89">
        <f>G250+G253+G256+G259+G262+G265+G274+G280+G283+G286+G289+G292+G295+G306+G277+G298</f>
        <v>0</v>
      </c>
      <c r="H309" s="89">
        <f>H250+H253+H256+H259+H262+H265+H274+H280+H283+H286+H289+H292+H295+H306+H277+H298</f>
        <v>9851.2000000000007</v>
      </c>
      <c r="I309" s="95">
        <f>I250+I253+I256+I259+I262+I265+I274+I280+I283+I286+I289+I292+I295+I306+I277+I298</f>
        <v>0</v>
      </c>
      <c r="J309" s="114"/>
    </row>
    <row r="310" spans="1:24" s="6" customFormat="1" ht="11.25" customHeight="1">
      <c r="A310" s="106" t="s">
        <v>62</v>
      </c>
      <c r="B310" s="107"/>
      <c r="C310" s="117" t="s">
        <v>115</v>
      </c>
      <c r="D310" s="137">
        <f>D307+D309+D308</f>
        <v>33722.88121</v>
      </c>
      <c r="E310" s="137">
        <f t="shared" ref="E310:I310" si="109">E307+E309+E308</f>
        <v>342.9</v>
      </c>
      <c r="F310" s="137">
        <f t="shared" si="109"/>
        <v>10.5</v>
      </c>
      <c r="G310" s="137">
        <f t="shared" si="109"/>
        <v>0</v>
      </c>
      <c r="H310" s="137">
        <f t="shared" si="109"/>
        <v>33369.481209999998</v>
      </c>
      <c r="I310" s="140">
        <f t="shared" si="109"/>
        <v>0</v>
      </c>
      <c r="J310" s="201"/>
    </row>
    <row r="311" spans="1:24" s="6" customFormat="1" ht="11.25" customHeight="1">
      <c r="A311" s="115"/>
      <c r="B311" s="116"/>
      <c r="C311" s="118"/>
      <c r="D311" s="138"/>
      <c r="E311" s="138"/>
      <c r="F311" s="138"/>
      <c r="G311" s="138"/>
      <c r="H311" s="138"/>
      <c r="I311" s="141"/>
      <c r="J311" s="112"/>
    </row>
    <row r="312" spans="1:24" s="6" customFormat="1" ht="11.25" customHeight="1">
      <c r="A312" s="115"/>
      <c r="B312" s="116"/>
      <c r="C312" s="118"/>
      <c r="D312" s="138"/>
      <c r="E312" s="138"/>
      <c r="F312" s="138"/>
      <c r="G312" s="138"/>
      <c r="H312" s="138"/>
      <c r="I312" s="141"/>
      <c r="J312" s="112"/>
    </row>
    <row r="313" spans="1:24" s="6" customFormat="1" ht="11.25" customHeight="1" thickBot="1">
      <c r="A313" s="110"/>
      <c r="B313" s="111"/>
      <c r="C313" s="119"/>
      <c r="D313" s="139"/>
      <c r="E313" s="139"/>
      <c r="F313" s="139"/>
      <c r="G313" s="139"/>
      <c r="H313" s="139"/>
      <c r="I313" s="142"/>
      <c r="J313" s="114"/>
    </row>
    <row r="314" spans="1:24" s="6" customFormat="1" ht="30.75" hidden="1" customHeight="1" thickBot="1">
      <c r="A314" s="143" t="s">
        <v>77</v>
      </c>
      <c r="B314" s="144"/>
      <c r="C314" s="144"/>
      <c r="D314" s="144"/>
      <c r="E314" s="144"/>
      <c r="F314" s="144"/>
      <c r="G314" s="144"/>
      <c r="H314" s="144"/>
      <c r="I314" s="144"/>
      <c r="J314" s="145"/>
    </row>
    <row r="315" spans="1:24" s="6" customFormat="1" ht="15" hidden="1" customHeight="1">
      <c r="A315" s="123">
        <v>1</v>
      </c>
      <c r="B315" s="103" t="s">
        <v>78</v>
      </c>
      <c r="C315" s="14">
        <v>2022</v>
      </c>
      <c r="D315" s="43">
        <f>E315+F315+G315+H315+I315</f>
        <v>0</v>
      </c>
      <c r="E315" s="15">
        <v>0</v>
      </c>
      <c r="F315" s="15">
        <v>0</v>
      </c>
      <c r="G315" s="15">
        <v>0</v>
      </c>
      <c r="H315" s="15">
        <v>0</v>
      </c>
      <c r="I315" s="16">
        <v>0</v>
      </c>
      <c r="J315" s="235" t="s">
        <v>9</v>
      </c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s="6" customFormat="1" ht="15" hidden="1">
      <c r="A316" s="129"/>
      <c r="B316" s="130"/>
      <c r="C316" s="31">
        <v>2023</v>
      </c>
      <c r="D316" s="28">
        <f t="shared" ref="D316:D319" si="110">E316+F316+G316+H316+I316</f>
        <v>0</v>
      </c>
      <c r="E316" s="28">
        <v>0</v>
      </c>
      <c r="F316" s="28">
        <v>0</v>
      </c>
      <c r="G316" s="28">
        <v>0</v>
      </c>
      <c r="H316" s="28">
        <v>0</v>
      </c>
      <c r="I316" s="30">
        <v>0</v>
      </c>
      <c r="J316" s="236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s="6" customFormat="1" ht="15" hidden="1">
      <c r="A317" s="129"/>
      <c r="B317" s="130"/>
      <c r="C317" s="31">
        <v>2024</v>
      </c>
      <c r="D317" s="28">
        <f t="shared" si="110"/>
        <v>0</v>
      </c>
      <c r="E317" s="28">
        <v>0</v>
      </c>
      <c r="F317" s="28">
        <v>0</v>
      </c>
      <c r="G317" s="28">
        <v>0</v>
      </c>
      <c r="H317" s="28">
        <v>0</v>
      </c>
      <c r="I317" s="30">
        <v>0</v>
      </c>
      <c r="J317" s="236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s="6" customFormat="1" ht="15" hidden="1">
      <c r="A318" s="124"/>
      <c r="B318" s="104"/>
      <c r="C318" s="31">
        <v>2025</v>
      </c>
      <c r="D318" s="28">
        <f t="shared" ref="D318" si="111">E318+F318+G318+H318+I318</f>
        <v>0</v>
      </c>
      <c r="E318" s="28">
        <v>0</v>
      </c>
      <c r="F318" s="28">
        <v>0</v>
      </c>
      <c r="G318" s="28">
        <v>0</v>
      </c>
      <c r="H318" s="28">
        <v>0</v>
      </c>
      <c r="I318" s="30">
        <v>0</v>
      </c>
      <c r="J318" s="236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s="6" customFormat="1" ht="15.75" hidden="1" thickBot="1">
      <c r="A319" s="125"/>
      <c r="B319" s="105"/>
      <c r="C319" s="65">
        <v>2026</v>
      </c>
      <c r="D319" s="37">
        <f t="shared" si="110"/>
        <v>0</v>
      </c>
      <c r="E319" s="46">
        <v>0</v>
      </c>
      <c r="F319" s="46">
        <v>0</v>
      </c>
      <c r="G319" s="46">
        <v>0</v>
      </c>
      <c r="H319" s="46">
        <v>0</v>
      </c>
      <c r="I319" s="71">
        <v>0</v>
      </c>
      <c r="J319" s="236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s="6" customFormat="1" ht="31.5" hidden="1" customHeight="1">
      <c r="A320" s="123">
        <v>2</v>
      </c>
      <c r="B320" s="103" t="s">
        <v>64</v>
      </c>
      <c r="C320" s="14">
        <v>2022</v>
      </c>
      <c r="D320" s="43">
        <f>E320+F320+G320+H320+I320</f>
        <v>0</v>
      </c>
      <c r="E320" s="15">
        <v>0</v>
      </c>
      <c r="F320" s="15">
        <v>0</v>
      </c>
      <c r="G320" s="15">
        <v>0</v>
      </c>
      <c r="H320" s="15">
        <v>0</v>
      </c>
      <c r="I320" s="16">
        <v>0</v>
      </c>
      <c r="J320" s="236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s="6" customFormat="1" ht="31.5" hidden="1" customHeight="1">
      <c r="A321" s="129"/>
      <c r="B321" s="130"/>
      <c r="C321" s="31">
        <v>2023</v>
      </c>
      <c r="D321" s="28">
        <f t="shared" ref="D321:D323" si="112">E321+F321+G321+H321+I321</f>
        <v>0</v>
      </c>
      <c r="E321" s="28">
        <v>0</v>
      </c>
      <c r="F321" s="28">
        <v>0</v>
      </c>
      <c r="G321" s="28">
        <v>0</v>
      </c>
      <c r="H321" s="28">
        <v>0</v>
      </c>
      <c r="I321" s="30">
        <v>0</v>
      </c>
      <c r="J321" s="236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s="6" customFormat="1" ht="31.5" hidden="1" customHeight="1">
      <c r="A322" s="129"/>
      <c r="B322" s="130"/>
      <c r="C322" s="31">
        <v>2024</v>
      </c>
      <c r="D322" s="28">
        <f t="shared" si="112"/>
        <v>0</v>
      </c>
      <c r="E322" s="28">
        <v>0</v>
      </c>
      <c r="F322" s="28">
        <v>0</v>
      </c>
      <c r="G322" s="28">
        <v>0</v>
      </c>
      <c r="H322" s="28">
        <v>0</v>
      </c>
      <c r="I322" s="30">
        <v>0</v>
      </c>
      <c r="J322" s="236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s="6" customFormat="1" ht="31.5" hidden="1" customHeight="1" thickBot="1">
      <c r="A323" s="124"/>
      <c r="B323" s="104"/>
      <c r="C323" s="19">
        <v>2025</v>
      </c>
      <c r="D323" s="38">
        <f t="shared" si="112"/>
        <v>0</v>
      </c>
      <c r="E323" s="20">
        <v>0</v>
      </c>
      <c r="F323" s="20">
        <v>0</v>
      </c>
      <c r="G323" s="20">
        <v>0</v>
      </c>
      <c r="H323" s="20">
        <v>0</v>
      </c>
      <c r="I323" s="21">
        <v>0</v>
      </c>
      <c r="J323" s="236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s="6" customFormat="1" ht="12.75" hidden="1">
      <c r="A324" s="106" t="s">
        <v>17</v>
      </c>
      <c r="B324" s="107"/>
      <c r="C324" s="17">
        <v>2022</v>
      </c>
      <c r="D324" s="18">
        <f>D315+D320</f>
        <v>0</v>
      </c>
      <c r="E324" s="18">
        <f t="shared" ref="E324:I324" si="113">E315+E320</f>
        <v>0</v>
      </c>
      <c r="F324" s="18">
        <f t="shared" si="113"/>
        <v>0</v>
      </c>
      <c r="G324" s="18">
        <f t="shared" si="113"/>
        <v>0</v>
      </c>
      <c r="H324" s="18">
        <f t="shared" si="113"/>
        <v>0</v>
      </c>
      <c r="I324" s="18">
        <f t="shared" si="113"/>
        <v>0</v>
      </c>
      <c r="J324" s="134"/>
    </row>
    <row r="325" spans="1:24" s="6" customFormat="1" ht="12.75" hidden="1">
      <c r="A325" s="115"/>
      <c r="B325" s="116"/>
      <c r="C325" s="13">
        <v>2023</v>
      </c>
      <c r="D325" s="8">
        <f t="shared" ref="D325:I325" si="114">D316+D321</f>
        <v>0</v>
      </c>
      <c r="E325" s="8">
        <f t="shared" si="114"/>
        <v>0</v>
      </c>
      <c r="F325" s="8">
        <f t="shared" si="114"/>
        <v>0</v>
      </c>
      <c r="G325" s="8">
        <f t="shared" si="114"/>
        <v>0</v>
      </c>
      <c r="H325" s="8">
        <f t="shared" si="114"/>
        <v>0</v>
      </c>
      <c r="I325" s="8">
        <f t="shared" si="114"/>
        <v>0</v>
      </c>
      <c r="J325" s="135"/>
    </row>
    <row r="326" spans="1:24" s="6" customFormat="1" ht="12.75" hidden="1">
      <c r="A326" s="115"/>
      <c r="B326" s="116"/>
      <c r="C326" s="13">
        <v>2024</v>
      </c>
      <c r="D326" s="8">
        <f t="shared" ref="D326:I326" si="115">D317+D322</f>
        <v>0</v>
      </c>
      <c r="E326" s="8">
        <f t="shared" si="115"/>
        <v>0</v>
      </c>
      <c r="F326" s="8">
        <f t="shared" si="115"/>
        <v>0</v>
      </c>
      <c r="G326" s="8">
        <f t="shared" si="115"/>
        <v>0</v>
      </c>
      <c r="H326" s="8">
        <f t="shared" si="115"/>
        <v>0</v>
      </c>
      <c r="I326" s="8">
        <f t="shared" si="115"/>
        <v>0</v>
      </c>
      <c r="J326" s="135"/>
    </row>
    <row r="327" spans="1:24" s="6" customFormat="1" ht="12.75" hidden="1">
      <c r="A327" s="108"/>
      <c r="B327" s="109"/>
      <c r="C327" s="13">
        <v>2025</v>
      </c>
      <c r="D327" s="8">
        <f t="shared" ref="D327:I328" si="116">D318+D322</f>
        <v>0</v>
      </c>
      <c r="E327" s="8">
        <f t="shared" si="116"/>
        <v>0</v>
      </c>
      <c r="F327" s="8">
        <f t="shared" si="116"/>
        <v>0</v>
      </c>
      <c r="G327" s="8">
        <f t="shared" si="116"/>
        <v>0</v>
      </c>
      <c r="H327" s="8">
        <f t="shared" si="116"/>
        <v>0</v>
      </c>
      <c r="I327" s="8">
        <f t="shared" si="116"/>
        <v>0</v>
      </c>
      <c r="J327" s="136"/>
    </row>
    <row r="328" spans="1:24" s="6" customFormat="1" ht="13.5" hidden="1" thickBot="1">
      <c r="A328" s="110"/>
      <c r="B328" s="111"/>
      <c r="C328" s="63">
        <v>2026</v>
      </c>
      <c r="D328" s="62">
        <f t="shared" si="116"/>
        <v>0</v>
      </c>
      <c r="E328" s="62">
        <f t="shared" si="116"/>
        <v>0</v>
      </c>
      <c r="F328" s="62">
        <f t="shared" si="116"/>
        <v>0</v>
      </c>
      <c r="G328" s="62">
        <f t="shared" si="116"/>
        <v>0</v>
      </c>
      <c r="H328" s="62">
        <f t="shared" si="116"/>
        <v>0</v>
      </c>
      <c r="I328" s="62">
        <f t="shared" si="116"/>
        <v>0</v>
      </c>
      <c r="J328" s="156"/>
    </row>
    <row r="329" spans="1:24" s="6" customFormat="1" ht="12.75" hidden="1" customHeight="1">
      <c r="A329" s="153" t="s">
        <v>79</v>
      </c>
      <c r="B329" s="154"/>
      <c r="C329" s="118" t="s">
        <v>95</v>
      </c>
      <c r="D329" s="138">
        <f>D324+D325+D326+D328+D327</f>
        <v>0</v>
      </c>
      <c r="E329" s="138">
        <f t="shared" ref="E329:I329" si="117">E324+E325+E326+E328+E327</f>
        <v>0</v>
      </c>
      <c r="F329" s="138">
        <f t="shared" si="117"/>
        <v>0</v>
      </c>
      <c r="G329" s="138">
        <f t="shared" si="117"/>
        <v>0</v>
      </c>
      <c r="H329" s="138">
        <f t="shared" si="117"/>
        <v>0</v>
      </c>
      <c r="I329" s="138">
        <f t="shared" si="117"/>
        <v>0</v>
      </c>
      <c r="J329" s="155"/>
    </row>
    <row r="330" spans="1:24" s="6" customFormat="1" ht="12.75" hidden="1" customHeight="1">
      <c r="A330" s="115"/>
      <c r="B330" s="116"/>
      <c r="C330" s="118"/>
      <c r="D330" s="138"/>
      <c r="E330" s="138"/>
      <c r="F330" s="138"/>
      <c r="G330" s="138"/>
      <c r="H330" s="138"/>
      <c r="I330" s="138"/>
      <c r="J330" s="135"/>
    </row>
    <row r="331" spans="1:24" s="6" customFormat="1" ht="12.75" hidden="1" customHeight="1">
      <c r="A331" s="115"/>
      <c r="B331" s="116"/>
      <c r="C331" s="118"/>
      <c r="D331" s="138"/>
      <c r="E331" s="138"/>
      <c r="F331" s="138"/>
      <c r="G331" s="138"/>
      <c r="H331" s="138"/>
      <c r="I331" s="138"/>
      <c r="J331" s="135"/>
    </row>
    <row r="332" spans="1:24" s="6" customFormat="1" ht="12.75" hidden="1" customHeight="1" thickBot="1">
      <c r="A332" s="110"/>
      <c r="B332" s="111"/>
      <c r="C332" s="119"/>
      <c r="D332" s="139"/>
      <c r="E332" s="139"/>
      <c r="F332" s="139"/>
      <c r="G332" s="139"/>
      <c r="H332" s="139"/>
      <c r="I332" s="139"/>
      <c r="J332" s="156"/>
    </row>
    <row r="333" spans="1:24" s="6" customFormat="1" ht="30.75" customHeight="1" thickBot="1">
      <c r="A333" s="143" t="s">
        <v>71</v>
      </c>
      <c r="B333" s="144"/>
      <c r="C333" s="144"/>
      <c r="D333" s="144"/>
      <c r="E333" s="144"/>
      <c r="F333" s="144"/>
      <c r="G333" s="144"/>
      <c r="H333" s="144"/>
      <c r="I333" s="144"/>
      <c r="J333" s="145"/>
    </row>
    <row r="334" spans="1:24" s="6" customFormat="1" ht="22.5" customHeight="1">
      <c r="A334" s="129">
        <v>1</v>
      </c>
      <c r="B334" s="130" t="s">
        <v>63</v>
      </c>
      <c r="C334" s="31">
        <v>2024</v>
      </c>
      <c r="D334" s="28">
        <f t="shared" ref="D334:D336" si="118">E334+F334+G334+H334+I334</f>
        <v>1</v>
      </c>
      <c r="E334" s="28">
        <v>0</v>
      </c>
      <c r="F334" s="28">
        <v>0</v>
      </c>
      <c r="G334" s="28">
        <v>0</v>
      </c>
      <c r="H334" s="28">
        <v>1</v>
      </c>
      <c r="I334" s="30">
        <v>0</v>
      </c>
      <c r="J334" s="236" t="s">
        <v>9</v>
      </c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s="6" customFormat="1" ht="22.5" customHeight="1">
      <c r="A335" s="124"/>
      <c r="B335" s="104"/>
      <c r="C335" s="31">
        <v>2025</v>
      </c>
      <c r="D335" s="28">
        <f t="shared" ref="D335" si="119">E335+F335+G335+H335+I335</f>
        <v>1</v>
      </c>
      <c r="E335" s="28">
        <v>0</v>
      </c>
      <c r="F335" s="28">
        <v>0</v>
      </c>
      <c r="G335" s="28">
        <v>0</v>
      </c>
      <c r="H335" s="28">
        <v>1</v>
      </c>
      <c r="I335" s="30">
        <v>0</v>
      </c>
      <c r="J335" s="236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s="6" customFormat="1" ht="22.5" customHeight="1" thickBot="1">
      <c r="A336" s="125"/>
      <c r="B336" s="105"/>
      <c r="C336" s="65">
        <v>2026</v>
      </c>
      <c r="D336" s="37">
        <f t="shared" si="118"/>
        <v>0.9</v>
      </c>
      <c r="E336" s="46">
        <v>0</v>
      </c>
      <c r="F336" s="46">
        <v>0</v>
      </c>
      <c r="G336" s="46">
        <v>0</v>
      </c>
      <c r="H336" s="46">
        <v>0.9</v>
      </c>
      <c r="I336" s="71">
        <v>0</v>
      </c>
      <c r="J336" s="236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s="6" customFormat="1" ht="31.5" hidden="1" customHeight="1">
      <c r="A337" s="129">
        <v>2</v>
      </c>
      <c r="B337" s="130" t="s">
        <v>64</v>
      </c>
      <c r="C337" s="31">
        <v>2024</v>
      </c>
      <c r="D337" s="28">
        <f t="shared" ref="D337:D339" si="120">E337+F337+G337+H337+I337</f>
        <v>0</v>
      </c>
      <c r="E337" s="28">
        <v>0</v>
      </c>
      <c r="F337" s="28">
        <v>0</v>
      </c>
      <c r="G337" s="28">
        <v>0</v>
      </c>
      <c r="H337" s="28">
        <v>0</v>
      </c>
      <c r="I337" s="30">
        <v>0</v>
      </c>
      <c r="J337" s="236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s="6" customFormat="1" ht="31.5" hidden="1" customHeight="1">
      <c r="A338" s="124"/>
      <c r="B338" s="104"/>
      <c r="C338" s="19">
        <v>2025</v>
      </c>
      <c r="D338" s="28">
        <f t="shared" ref="D338" si="121">E338+F338+G338+H338+I338</f>
        <v>0</v>
      </c>
      <c r="E338" s="20">
        <v>0</v>
      </c>
      <c r="F338" s="20">
        <v>0</v>
      </c>
      <c r="G338" s="20">
        <v>0</v>
      </c>
      <c r="H338" s="20">
        <v>0</v>
      </c>
      <c r="I338" s="21">
        <v>0</v>
      </c>
      <c r="J338" s="236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s="6" customFormat="1" ht="31.5" hidden="1" customHeight="1" thickBot="1">
      <c r="A339" s="124"/>
      <c r="B339" s="104"/>
      <c r="C339" s="19">
        <v>2026</v>
      </c>
      <c r="D339" s="38">
        <f t="shared" si="120"/>
        <v>0</v>
      </c>
      <c r="E339" s="20">
        <v>0</v>
      </c>
      <c r="F339" s="20">
        <v>0</v>
      </c>
      <c r="G339" s="20">
        <v>0</v>
      </c>
      <c r="H339" s="20">
        <v>0</v>
      </c>
      <c r="I339" s="21">
        <v>0</v>
      </c>
      <c r="J339" s="236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s="6" customFormat="1" ht="12.75">
      <c r="A340" s="106" t="s">
        <v>17</v>
      </c>
      <c r="B340" s="107"/>
      <c r="C340" s="17">
        <v>2024</v>
      </c>
      <c r="D340" s="18">
        <f t="shared" ref="D340:I340" si="122">D334+D337</f>
        <v>1</v>
      </c>
      <c r="E340" s="18">
        <f t="shared" si="122"/>
        <v>0</v>
      </c>
      <c r="F340" s="18">
        <f t="shared" si="122"/>
        <v>0</v>
      </c>
      <c r="G340" s="18">
        <f t="shared" si="122"/>
        <v>0</v>
      </c>
      <c r="H340" s="18">
        <f t="shared" si="122"/>
        <v>1</v>
      </c>
      <c r="I340" s="93">
        <f t="shared" si="122"/>
        <v>0</v>
      </c>
      <c r="J340" s="112"/>
    </row>
    <row r="341" spans="1:24" s="6" customFormat="1" ht="12.75">
      <c r="A341" s="108"/>
      <c r="B341" s="109"/>
      <c r="C341" s="13">
        <v>2025</v>
      </c>
      <c r="D341" s="8">
        <f t="shared" ref="D341:I341" si="123">D335+D337</f>
        <v>1</v>
      </c>
      <c r="E341" s="8">
        <f t="shared" si="123"/>
        <v>0</v>
      </c>
      <c r="F341" s="8">
        <f t="shared" si="123"/>
        <v>0</v>
      </c>
      <c r="G341" s="8">
        <f t="shared" si="123"/>
        <v>0</v>
      </c>
      <c r="H341" s="8">
        <f t="shared" si="123"/>
        <v>1</v>
      </c>
      <c r="I341" s="94">
        <f t="shared" si="123"/>
        <v>0</v>
      </c>
      <c r="J341" s="113"/>
    </row>
    <row r="342" spans="1:24" s="6" customFormat="1" ht="13.5" thickBot="1">
      <c r="A342" s="110"/>
      <c r="B342" s="111"/>
      <c r="C342" s="88">
        <v>2026</v>
      </c>
      <c r="D342" s="89">
        <f t="shared" ref="D342:I342" si="124">D336+D339</f>
        <v>0.9</v>
      </c>
      <c r="E342" s="89">
        <f t="shared" si="124"/>
        <v>0</v>
      </c>
      <c r="F342" s="89">
        <f t="shared" si="124"/>
        <v>0</v>
      </c>
      <c r="G342" s="89">
        <f t="shared" si="124"/>
        <v>0</v>
      </c>
      <c r="H342" s="89">
        <f t="shared" si="124"/>
        <v>0.9</v>
      </c>
      <c r="I342" s="95">
        <f t="shared" si="124"/>
        <v>0</v>
      </c>
      <c r="J342" s="114"/>
    </row>
    <row r="343" spans="1:24" s="6" customFormat="1" ht="18.75" customHeight="1">
      <c r="A343" s="106" t="s">
        <v>65</v>
      </c>
      <c r="B343" s="107"/>
      <c r="C343" s="117" t="s">
        <v>115</v>
      </c>
      <c r="D343" s="137">
        <f>D340+D342+D341</f>
        <v>2.9</v>
      </c>
      <c r="E343" s="137">
        <f t="shared" ref="E343:I343" si="125">E340+E342+E341</f>
        <v>0</v>
      </c>
      <c r="F343" s="137">
        <f t="shared" si="125"/>
        <v>0</v>
      </c>
      <c r="G343" s="137">
        <f t="shared" si="125"/>
        <v>0</v>
      </c>
      <c r="H343" s="137">
        <f t="shared" si="125"/>
        <v>2.9</v>
      </c>
      <c r="I343" s="140">
        <f t="shared" si="125"/>
        <v>0</v>
      </c>
      <c r="J343" s="201"/>
    </row>
    <row r="344" spans="1:24" s="6" customFormat="1" ht="18.75" customHeight="1">
      <c r="A344" s="115"/>
      <c r="B344" s="116"/>
      <c r="C344" s="118"/>
      <c r="D344" s="138"/>
      <c r="E344" s="138"/>
      <c r="F344" s="138"/>
      <c r="G344" s="138"/>
      <c r="H344" s="138"/>
      <c r="I344" s="141"/>
      <c r="J344" s="112"/>
    </row>
    <row r="345" spans="1:24" s="6" customFormat="1" ht="18.75" customHeight="1">
      <c r="A345" s="115"/>
      <c r="B345" s="116"/>
      <c r="C345" s="118"/>
      <c r="D345" s="138"/>
      <c r="E345" s="138"/>
      <c r="F345" s="138"/>
      <c r="G345" s="138"/>
      <c r="H345" s="138"/>
      <c r="I345" s="141"/>
      <c r="J345" s="112"/>
    </row>
    <row r="346" spans="1:24" s="6" customFormat="1" ht="18.75" customHeight="1" thickBot="1">
      <c r="A346" s="110"/>
      <c r="B346" s="111"/>
      <c r="C346" s="119"/>
      <c r="D346" s="139"/>
      <c r="E346" s="139"/>
      <c r="F346" s="139"/>
      <c r="G346" s="139"/>
      <c r="H346" s="139"/>
      <c r="I346" s="142"/>
      <c r="J346" s="114"/>
    </row>
    <row r="347" spans="1:24" s="6" customFormat="1" ht="15" customHeight="1">
      <c r="A347" s="106" t="s">
        <v>70</v>
      </c>
      <c r="B347" s="107"/>
      <c r="C347" s="17">
        <v>2024</v>
      </c>
      <c r="D347" s="18">
        <f t="shared" ref="D347:I349" si="126">D340+D326+D307+D240+D201+D170+D129+D115</f>
        <v>23751.984210000002</v>
      </c>
      <c r="E347" s="18">
        <f t="shared" si="126"/>
        <v>168.6</v>
      </c>
      <c r="F347" s="18">
        <f t="shared" si="126"/>
        <v>2870.8</v>
      </c>
      <c r="G347" s="18">
        <f t="shared" si="126"/>
        <v>786.3</v>
      </c>
      <c r="H347" s="18">
        <f t="shared" si="126"/>
        <v>19919.487209999999</v>
      </c>
      <c r="I347" s="93">
        <f t="shared" si="126"/>
        <v>6.7970000000000006</v>
      </c>
      <c r="J347" s="112"/>
    </row>
    <row r="348" spans="1:24" s="6" customFormat="1" ht="14.25" customHeight="1">
      <c r="A348" s="108"/>
      <c r="B348" s="109"/>
      <c r="C348" s="13">
        <v>2025</v>
      </c>
      <c r="D348" s="8">
        <f t="shared" si="126"/>
        <v>19356.199999999997</v>
      </c>
      <c r="E348" s="8">
        <f t="shared" si="126"/>
        <v>174.3</v>
      </c>
      <c r="F348" s="8">
        <f t="shared" si="126"/>
        <v>789.8</v>
      </c>
      <c r="G348" s="8">
        <f t="shared" si="126"/>
        <v>786.3</v>
      </c>
      <c r="H348" s="8">
        <f t="shared" si="126"/>
        <v>17605.799999999996</v>
      </c>
      <c r="I348" s="94">
        <f t="shared" si="126"/>
        <v>0</v>
      </c>
      <c r="J348" s="113"/>
    </row>
    <row r="349" spans="1:24" s="6" customFormat="1" ht="14.25" customHeight="1" thickBot="1">
      <c r="A349" s="110"/>
      <c r="B349" s="111"/>
      <c r="C349" s="88">
        <v>2026</v>
      </c>
      <c r="D349" s="89">
        <f t="shared" si="126"/>
        <v>17488.599999999999</v>
      </c>
      <c r="E349" s="89">
        <f t="shared" si="126"/>
        <v>0</v>
      </c>
      <c r="F349" s="89">
        <f t="shared" si="126"/>
        <v>789.8</v>
      </c>
      <c r="G349" s="89">
        <f t="shared" si="126"/>
        <v>786.3</v>
      </c>
      <c r="H349" s="89">
        <f t="shared" si="126"/>
        <v>15912.5</v>
      </c>
      <c r="I349" s="95">
        <f t="shared" si="126"/>
        <v>0</v>
      </c>
      <c r="J349" s="114"/>
    </row>
    <row r="350" spans="1:24" s="6" customFormat="1" ht="12.75" customHeight="1">
      <c r="A350" s="106" t="s">
        <v>84</v>
      </c>
      <c r="B350" s="107"/>
      <c r="C350" s="117" t="s">
        <v>115</v>
      </c>
      <c r="D350" s="137">
        <f>D347+D349+D348</f>
        <v>60596.784209999998</v>
      </c>
      <c r="E350" s="137">
        <f t="shared" ref="E350:I350" si="127">E347+E349+E348</f>
        <v>342.9</v>
      </c>
      <c r="F350" s="137">
        <f t="shared" si="127"/>
        <v>4450.4000000000005</v>
      </c>
      <c r="G350" s="137">
        <f t="shared" si="127"/>
        <v>2358.8999999999996</v>
      </c>
      <c r="H350" s="137">
        <f t="shared" si="127"/>
        <v>53437.787209999995</v>
      </c>
      <c r="I350" s="140">
        <f t="shared" si="127"/>
        <v>6.7970000000000006</v>
      </c>
      <c r="J350" s="152"/>
    </row>
    <row r="351" spans="1:24" s="6" customFormat="1" ht="12.75" customHeight="1">
      <c r="A351" s="115"/>
      <c r="B351" s="116"/>
      <c r="C351" s="118"/>
      <c r="D351" s="138"/>
      <c r="E351" s="138"/>
      <c r="F351" s="138"/>
      <c r="G351" s="138"/>
      <c r="H351" s="138"/>
      <c r="I351" s="141"/>
      <c r="J351" s="112"/>
    </row>
    <row r="352" spans="1:24" s="6" customFormat="1" ht="15" customHeight="1">
      <c r="A352" s="115"/>
      <c r="B352" s="116"/>
      <c r="C352" s="118"/>
      <c r="D352" s="138"/>
      <c r="E352" s="138"/>
      <c r="F352" s="138"/>
      <c r="G352" s="138"/>
      <c r="H352" s="138"/>
      <c r="I352" s="141"/>
      <c r="J352" s="112"/>
    </row>
    <row r="353" spans="1:24" s="6" customFormat="1" ht="14.25" customHeight="1" thickBot="1">
      <c r="A353" s="110"/>
      <c r="B353" s="111"/>
      <c r="C353" s="119"/>
      <c r="D353" s="139"/>
      <c r="E353" s="139"/>
      <c r="F353" s="139"/>
      <c r="G353" s="139"/>
      <c r="H353" s="139"/>
      <c r="I353" s="142"/>
      <c r="J353" s="114"/>
    </row>
    <row r="354" spans="1:24" s="6" customFormat="1" ht="16.5" hidden="1" thickBot="1">
      <c r="A354" s="173" t="s">
        <v>15</v>
      </c>
      <c r="B354" s="174"/>
      <c r="C354" s="174"/>
      <c r="D354" s="174"/>
      <c r="E354" s="174"/>
      <c r="F354" s="174"/>
      <c r="G354" s="174"/>
      <c r="H354" s="174"/>
      <c r="I354" s="174"/>
      <c r="J354" s="175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5.75" hidden="1" thickBot="1">
      <c r="A355" s="120" t="s">
        <v>20</v>
      </c>
      <c r="B355" s="121"/>
      <c r="C355" s="121"/>
      <c r="D355" s="121"/>
      <c r="E355" s="121"/>
      <c r="F355" s="121"/>
      <c r="G355" s="121"/>
      <c r="H355" s="121"/>
      <c r="I355" s="121"/>
      <c r="J355" s="122"/>
    </row>
    <row r="356" spans="1:24" s="6" customFormat="1" ht="15" hidden="1">
      <c r="A356" s="123">
        <v>1</v>
      </c>
      <c r="B356" s="149" t="s">
        <v>68</v>
      </c>
      <c r="C356" s="14">
        <v>2022</v>
      </c>
      <c r="D356" s="15">
        <f>E356+F356+G356+H356+I356</f>
        <v>0</v>
      </c>
      <c r="E356" s="15">
        <v>0</v>
      </c>
      <c r="F356" s="15">
        <v>0</v>
      </c>
      <c r="G356" s="15">
        <v>0</v>
      </c>
      <c r="H356" s="37">
        <v>0</v>
      </c>
      <c r="I356" s="16">
        <v>0</v>
      </c>
      <c r="J356" s="126" t="s">
        <v>9</v>
      </c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s="6" customFormat="1" ht="15" hidden="1">
      <c r="A357" s="129"/>
      <c r="B357" s="178"/>
      <c r="C357" s="31">
        <v>2023</v>
      </c>
      <c r="D357" s="28">
        <f>E357+F357+G357+H357+I357</f>
        <v>0</v>
      </c>
      <c r="E357" s="28">
        <v>0</v>
      </c>
      <c r="F357" s="28">
        <v>0</v>
      </c>
      <c r="G357" s="28">
        <v>0</v>
      </c>
      <c r="H357" s="28">
        <v>0</v>
      </c>
      <c r="I357" s="30">
        <v>0</v>
      </c>
      <c r="J357" s="127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s="6" customFormat="1" ht="15" hidden="1">
      <c r="A358" s="129"/>
      <c r="B358" s="178"/>
      <c r="C358" s="31">
        <v>2024</v>
      </c>
      <c r="D358" s="28">
        <f>E358+F358+G358+H358+I358</f>
        <v>0</v>
      </c>
      <c r="E358" s="28">
        <v>0</v>
      </c>
      <c r="F358" s="28">
        <v>0</v>
      </c>
      <c r="G358" s="28">
        <v>0</v>
      </c>
      <c r="H358" s="28">
        <v>0</v>
      </c>
      <c r="I358" s="30">
        <v>0</v>
      </c>
      <c r="J358" s="127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s="6" customFormat="1" ht="15" hidden="1">
      <c r="A359" s="124"/>
      <c r="B359" s="150"/>
      <c r="C359" s="31">
        <v>2025</v>
      </c>
      <c r="D359" s="28">
        <f>E359+F359+G359+H359+I359</f>
        <v>0</v>
      </c>
      <c r="E359" s="28">
        <v>0</v>
      </c>
      <c r="F359" s="28">
        <v>0</v>
      </c>
      <c r="G359" s="28">
        <v>0</v>
      </c>
      <c r="H359" s="28">
        <v>0</v>
      </c>
      <c r="I359" s="30">
        <v>0</v>
      </c>
      <c r="J359" s="127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s="6" customFormat="1" ht="15.75" hidden="1" thickBot="1">
      <c r="A360" s="125"/>
      <c r="B360" s="151"/>
      <c r="C360" s="65">
        <v>2026</v>
      </c>
      <c r="D360" s="37">
        <f>E360+F360+G360+H360+I360</f>
        <v>0</v>
      </c>
      <c r="E360" s="46">
        <v>0</v>
      </c>
      <c r="F360" s="46">
        <v>0</v>
      </c>
      <c r="G360" s="46">
        <v>0</v>
      </c>
      <c r="H360" s="38">
        <v>0</v>
      </c>
      <c r="I360" s="71">
        <v>0</v>
      </c>
      <c r="J360" s="128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s="6" customFormat="1" ht="15" hidden="1">
      <c r="A361" s="123" t="s">
        <v>16</v>
      </c>
      <c r="B361" s="103" t="s">
        <v>16</v>
      </c>
      <c r="C361" s="14">
        <v>2022</v>
      </c>
      <c r="D361" s="15"/>
      <c r="E361" s="15"/>
      <c r="F361" s="15"/>
      <c r="G361" s="15"/>
      <c r="H361" s="15"/>
      <c r="I361" s="16"/>
      <c r="J361" s="126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s="6" customFormat="1" ht="15" hidden="1">
      <c r="A362" s="129"/>
      <c r="B362" s="130"/>
      <c r="C362" s="31">
        <v>2023</v>
      </c>
      <c r="D362" s="28"/>
      <c r="E362" s="28"/>
      <c r="F362" s="28"/>
      <c r="G362" s="28"/>
      <c r="H362" s="28"/>
      <c r="I362" s="30"/>
      <c r="J362" s="127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s="6" customFormat="1" ht="15" hidden="1">
      <c r="A363" s="129"/>
      <c r="B363" s="130"/>
      <c r="C363" s="31">
        <v>2024</v>
      </c>
      <c r="D363" s="28"/>
      <c r="E363" s="28"/>
      <c r="F363" s="28"/>
      <c r="G363" s="28"/>
      <c r="H363" s="28"/>
      <c r="I363" s="30"/>
      <c r="J363" s="127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s="6" customFormat="1" ht="15.75" hidden="1" thickBot="1">
      <c r="A364" s="124"/>
      <c r="B364" s="104"/>
      <c r="C364" s="19" t="s">
        <v>16</v>
      </c>
      <c r="D364" s="20"/>
      <c r="E364" s="20"/>
      <c r="F364" s="20"/>
      <c r="G364" s="20"/>
      <c r="H364" s="20"/>
      <c r="I364" s="21"/>
      <c r="J364" s="127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s="6" customFormat="1" ht="12.75" hidden="1">
      <c r="A365" s="106" t="s">
        <v>17</v>
      </c>
      <c r="B365" s="107"/>
      <c r="C365" s="17">
        <v>2022</v>
      </c>
      <c r="D365" s="45">
        <f>D356</f>
        <v>0</v>
      </c>
      <c r="E365" s="45">
        <f t="shared" ref="E365:I365" si="128">E356</f>
        <v>0</v>
      </c>
      <c r="F365" s="45">
        <f t="shared" si="128"/>
        <v>0</v>
      </c>
      <c r="G365" s="45">
        <f t="shared" si="128"/>
        <v>0</v>
      </c>
      <c r="H365" s="45">
        <f t="shared" si="128"/>
        <v>0</v>
      </c>
      <c r="I365" s="45">
        <f t="shared" si="128"/>
        <v>0</v>
      </c>
      <c r="J365" s="134"/>
    </row>
    <row r="366" spans="1:24" s="6" customFormat="1" ht="12.75" hidden="1">
      <c r="A366" s="115"/>
      <c r="B366" s="116"/>
      <c r="C366" s="13">
        <v>2023</v>
      </c>
      <c r="D366" s="8">
        <f>D357</f>
        <v>0</v>
      </c>
      <c r="E366" s="8">
        <f t="shared" ref="E366:I367" si="129">E357</f>
        <v>0</v>
      </c>
      <c r="F366" s="8">
        <f t="shared" si="129"/>
        <v>0</v>
      </c>
      <c r="G366" s="8">
        <f t="shared" si="129"/>
        <v>0</v>
      </c>
      <c r="H366" s="8">
        <f t="shared" si="129"/>
        <v>0</v>
      </c>
      <c r="I366" s="8">
        <f t="shared" si="129"/>
        <v>0</v>
      </c>
      <c r="J366" s="135"/>
    </row>
    <row r="367" spans="1:24" s="6" customFormat="1" ht="12.75" hidden="1">
      <c r="A367" s="115"/>
      <c r="B367" s="116"/>
      <c r="C367" s="13">
        <v>2024</v>
      </c>
      <c r="D367" s="8">
        <f>D358</f>
        <v>0</v>
      </c>
      <c r="E367" s="8">
        <f t="shared" si="129"/>
        <v>0</v>
      </c>
      <c r="F367" s="8">
        <f t="shared" si="129"/>
        <v>0</v>
      </c>
      <c r="G367" s="8">
        <f t="shared" si="129"/>
        <v>0</v>
      </c>
      <c r="H367" s="8">
        <f t="shared" si="129"/>
        <v>0</v>
      </c>
      <c r="I367" s="8">
        <f t="shared" si="129"/>
        <v>0</v>
      </c>
      <c r="J367" s="135"/>
    </row>
    <row r="368" spans="1:24" s="6" customFormat="1" ht="12.75" hidden="1">
      <c r="A368" s="108"/>
      <c r="B368" s="109"/>
      <c r="C368" s="13">
        <v>2025</v>
      </c>
      <c r="D368" s="8">
        <f t="shared" ref="D368:I369" si="130">D359</f>
        <v>0</v>
      </c>
      <c r="E368" s="8">
        <f t="shared" si="130"/>
        <v>0</v>
      </c>
      <c r="F368" s="8">
        <f t="shared" si="130"/>
        <v>0</v>
      </c>
      <c r="G368" s="8">
        <f t="shared" si="130"/>
        <v>0</v>
      </c>
      <c r="H368" s="8">
        <f t="shared" si="130"/>
        <v>0</v>
      </c>
      <c r="I368" s="8">
        <f t="shared" si="130"/>
        <v>0</v>
      </c>
      <c r="J368" s="136"/>
    </row>
    <row r="369" spans="1:24" s="6" customFormat="1" ht="13.5" hidden="1" thickBot="1">
      <c r="A369" s="110"/>
      <c r="B369" s="111"/>
      <c r="C369" s="63">
        <v>2026</v>
      </c>
      <c r="D369" s="40">
        <f t="shared" si="130"/>
        <v>0</v>
      </c>
      <c r="E369" s="40">
        <f t="shared" si="130"/>
        <v>0</v>
      </c>
      <c r="F369" s="40">
        <f t="shared" si="130"/>
        <v>0</v>
      </c>
      <c r="G369" s="40">
        <f t="shared" si="130"/>
        <v>0</v>
      </c>
      <c r="H369" s="40">
        <f t="shared" si="130"/>
        <v>0</v>
      </c>
      <c r="I369" s="40">
        <f t="shared" si="130"/>
        <v>0</v>
      </c>
      <c r="J369" s="156"/>
    </row>
    <row r="370" spans="1:24" ht="15.75" hidden="1" thickBot="1">
      <c r="A370" s="184" t="s">
        <v>18</v>
      </c>
      <c r="B370" s="118"/>
      <c r="C370" s="118"/>
      <c r="D370" s="118"/>
      <c r="E370" s="118"/>
      <c r="F370" s="118"/>
      <c r="G370" s="118"/>
      <c r="H370" s="118"/>
      <c r="I370" s="118"/>
      <c r="J370" s="185"/>
    </row>
    <row r="371" spans="1:24" s="6" customFormat="1" ht="15" hidden="1">
      <c r="A371" s="123">
        <v>1</v>
      </c>
      <c r="B371" s="149" t="s">
        <v>16</v>
      </c>
      <c r="C371" s="14">
        <v>2022</v>
      </c>
      <c r="D371" s="15"/>
      <c r="E371" s="15"/>
      <c r="F371" s="15"/>
      <c r="G371" s="15"/>
      <c r="H371" s="15"/>
      <c r="I371" s="15"/>
      <c r="J371" s="186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s="6" customFormat="1" ht="15" hidden="1">
      <c r="A372" s="129"/>
      <c r="B372" s="178"/>
      <c r="C372" s="31">
        <v>2023</v>
      </c>
      <c r="D372" s="28"/>
      <c r="E372" s="28"/>
      <c r="F372" s="28"/>
      <c r="G372" s="28"/>
      <c r="H372" s="28"/>
      <c r="I372" s="28"/>
      <c r="J372" s="187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s="6" customFormat="1" ht="15" hidden="1">
      <c r="A373" s="129"/>
      <c r="B373" s="178"/>
      <c r="C373" s="31">
        <v>2024</v>
      </c>
      <c r="D373" s="28"/>
      <c r="E373" s="28"/>
      <c r="F373" s="28"/>
      <c r="G373" s="28"/>
      <c r="H373" s="28"/>
      <c r="I373" s="28"/>
      <c r="J373" s="187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s="6" customFormat="1" ht="15.75" hidden="1" thickBot="1">
      <c r="A374" s="125"/>
      <c r="B374" s="151"/>
      <c r="C374" s="32" t="s">
        <v>16</v>
      </c>
      <c r="D374" s="29"/>
      <c r="E374" s="29"/>
      <c r="F374" s="29"/>
      <c r="G374" s="29"/>
      <c r="H374" s="29"/>
      <c r="I374" s="29"/>
      <c r="J374" s="188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s="6" customFormat="1" ht="15" hidden="1">
      <c r="A375" s="123" t="s">
        <v>16</v>
      </c>
      <c r="B375" s="103" t="s">
        <v>16</v>
      </c>
      <c r="C375" s="14">
        <v>2022</v>
      </c>
      <c r="D375" s="15"/>
      <c r="E375" s="15"/>
      <c r="F375" s="15"/>
      <c r="G375" s="15"/>
      <c r="H375" s="15"/>
      <c r="I375" s="15"/>
      <c r="J375" s="186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s="6" customFormat="1" ht="15" hidden="1">
      <c r="A376" s="129"/>
      <c r="B376" s="130"/>
      <c r="C376" s="31">
        <v>2023</v>
      </c>
      <c r="D376" s="28"/>
      <c r="E376" s="28"/>
      <c r="F376" s="28"/>
      <c r="G376" s="28"/>
      <c r="H376" s="28"/>
      <c r="I376" s="28"/>
      <c r="J376" s="187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s="6" customFormat="1" ht="15" hidden="1">
      <c r="A377" s="129"/>
      <c r="B377" s="130"/>
      <c r="C377" s="31">
        <v>2024</v>
      </c>
      <c r="D377" s="28"/>
      <c r="E377" s="28"/>
      <c r="F377" s="28"/>
      <c r="G377" s="28"/>
      <c r="H377" s="28"/>
      <c r="I377" s="28"/>
      <c r="J377" s="187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s="6" customFormat="1" ht="15.75" hidden="1" thickBot="1">
      <c r="A378" s="125"/>
      <c r="B378" s="105"/>
      <c r="C378" s="32" t="s">
        <v>16</v>
      </c>
      <c r="D378" s="29"/>
      <c r="E378" s="29"/>
      <c r="F378" s="29"/>
      <c r="G378" s="29"/>
      <c r="H378" s="29"/>
      <c r="I378" s="29"/>
      <c r="J378" s="188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s="6" customFormat="1" ht="12.75" hidden="1">
      <c r="A379" s="106" t="s">
        <v>66</v>
      </c>
      <c r="B379" s="107"/>
      <c r="C379" s="117" t="s">
        <v>95</v>
      </c>
      <c r="D379" s="137">
        <f>D365+D366+D367+D369</f>
        <v>0</v>
      </c>
      <c r="E379" s="137">
        <f t="shared" ref="E379:I379" si="131">E365+E366+E367+E369</f>
        <v>0</v>
      </c>
      <c r="F379" s="137">
        <f t="shared" si="131"/>
        <v>0</v>
      </c>
      <c r="G379" s="137">
        <f t="shared" si="131"/>
        <v>0</v>
      </c>
      <c r="H379" s="137">
        <f t="shared" si="131"/>
        <v>0</v>
      </c>
      <c r="I379" s="137">
        <f t="shared" si="131"/>
        <v>0</v>
      </c>
      <c r="J379" s="134"/>
    </row>
    <row r="380" spans="1:24" s="6" customFormat="1" ht="15" hidden="1" customHeight="1">
      <c r="A380" s="115"/>
      <c r="B380" s="116"/>
      <c r="C380" s="118"/>
      <c r="D380" s="138"/>
      <c r="E380" s="138"/>
      <c r="F380" s="138"/>
      <c r="G380" s="138"/>
      <c r="H380" s="138"/>
      <c r="I380" s="138"/>
      <c r="J380" s="135"/>
    </row>
    <row r="381" spans="1:24" s="6" customFormat="1" ht="15" hidden="1" customHeight="1">
      <c r="A381" s="115"/>
      <c r="B381" s="116"/>
      <c r="C381" s="118"/>
      <c r="D381" s="138"/>
      <c r="E381" s="138"/>
      <c r="F381" s="138"/>
      <c r="G381" s="138"/>
      <c r="H381" s="138"/>
      <c r="I381" s="138"/>
      <c r="J381" s="135"/>
    </row>
    <row r="382" spans="1:24" s="6" customFormat="1" ht="15.75" hidden="1" customHeight="1" thickBot="1">
      <c r="A382" s="110"/>
      <c r="B382" s="111"/>
      <c r="C382" s="119"/>
      <c r="D382" s="139"/>
      <c r="E382" s="139"/>
      <c r="F382" s="139"/>
      <c r="G382" s="139"/>
      <c r="H382" s="139"/>
      <c r="I382" s="139"/>
      <c r="J382" s="156"/>
    </row>
    <row r="383" spans="1:24" ht="15.75" hidden="1" thickBot="1">
      <c r="A383" s="176" t="s">
        <v>99</v>
      </c>
      <c r="B383" s="117"/>
      <c r="C383" s="121"/>
      <c r="D383" s="121"/>
      <c r="E383" s="121"/>
      <c r="F383" s="121"/>
      <c r="G383" s="121"/>
      <c r="H383" s="121"/>
      <c r="I383" s="121"/>
      <c r="J383" s="122"/>
    </row>
    <row r="384" spans="1:24" s="6" customFormat="1" ht="27" hidden="1" customHeight="1">
      <c r="A384" s="212">
        <v>1</v>
      </c>
      <c r="B384" s="150" t="s">
        <v>100</v>
      </c>
      <c r="C384" s="14">
        <v>2022</v>
      </c>
      <c r="D384" s="43">
        <f>E384+F384+G384+H384+I384</f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91" t="s">
        <v>9</v>
      </c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s="6" customFormat="1" ht="15" hidden="1" customHeight="1">
      <c r="A385" s="237"/>
      <c r="B385" s="132"/>
      <c r="C385" s="36">
        <v>2023</v>
      </c>
      <c r="D385" s="28">
        <f t="shared" ref="D385:D386" si="132">E385+F385+G385+H385+I385</f>
        <v>0</v>
      </c>
      <c r="E385" s="37">
        <v>0</v>
      </c>
      <c r="F385" s="37">
        <v>0</v>
      </c>
      <c r="G385" s="37">
        <v>0</v>
      </c>
      <c r="H385" s="37">
        <v>0</v>
      </c>
      <c r="I385" s="37">
        <v>0</v>
      </c>
      <c r="J385" s="192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s="6" customFormat="1" ht="15" hidden="1">
      <c r="A386" s="237"/>
      <c r="B386" s="132"/>
      <c r="C386" s="31">
        <v>2024</v>
      </c>
      <c r="D386" s="37">
        <f t="shared" si="132"/>
        <v>0</v>
      </c>
      <c r="E386" s="28">
        <f t="shared" ref="E386:F386" si="133">E397</f>
        <v>0</v>
      </c>
      <c r="F386" s="28">
        <f t="shared" si="133"/>
        <v>0</v>
      </c>
      <c r="G386" s="28">
        <v>0</v>
      </c>
      <c r="H386" s="28">
        <v>0</v>
      </c>
      <c r="I386" s="28">
        <f>I397</f>
        <v>0</v>
      </c>
      <c r="J386" s="192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s="6" customFormat="1" ht="15" hidden="1">
      <c r="A387" s="237"/>
      <c r="B387" s="132"/>
      <c r="C387" s="31">
        <v>2025</v>
      </c>
      <c r="D387" s="28">
        <f t="shared" ref="D387" si="134">E387+F387+G387+H387+I387</f>
        <v>0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192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s="6" customFormat="1" ht="15" hidden="1" customHeight="1">
      <c r="A388" s="237"/>
      <c r="B388" s="132"/>
      <c r="C388" s="19">
        <v>2026</v>
      </c>
      <c r="D388" s="20"/>
      <c r="E388" s="20"/>
      <c r="F388" s="20"/>
      <c r="G388" s="20"/>
      <c r="H388" s="20"/>
      <c r="I388" s="20"/>
      <c r="J388" s="192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s="6" customFormat="1" ht="15.75" hidden="1" thickBot="1">
      <c r="A389" s="238"/>
      <c r="B389" s="222"/>
      <c r="C389" s="32">
        <v>2026</v>
      </c>
      <c r="D389" s="29">
        <f t="shared" ref="D389" si="135">E389+F389+G389+H389+I389</f>
        <v>0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192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s="6" customFormat="1" ht="15.75" hidden="1" customHeight="1">
      <c r="A390" s="220">
        <v>2</v>
      </c>
      <c r="B390" s="132" t="s">
        <v>101</v>
      </c>
      <c r="C390" s="36">
        <v>2022</v>
      </c>
      <c r="D390" s="37">
        <f t="shared" ref="D390:D395" si="136">E390+F390+G390+H390+I390</f>
        <v>0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192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s="6" customFormat="1" ht="15.75" hidden="1" customHeight="1">
      <c r="A391" s="240"/>
      <c r="B391" s="241"/>
      <c r="C391" s="31">
        <v>2023</v>
      </c>
      <c r="D391" s="28">
        <f t="shared" si="136"/>
        <v>0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192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s="6" customFormat="1" ht="15.75" hidden="1" customHeight="1">
      <c r="A392" s="240"/>
      <c r="B392" s="241"/>
      <c r="C392" s="31">
        <v>2024</v>
      </c>
      <c r="D392" s="28">
        <f t="shared" si="136"/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192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s="6" customFormat="1" ht="15.75" hidden="1" customHeight="1">
      <c r="A393" s="240"/>
      <c r="B393" s="241"/>
      <c r="C393" s="31">
        <v>2025</v>
      </c>
      <c r="D393" s="28">
        <f t="shared" si="136"/>
        <v>0</v>
      </c>
      <c r="E393" s="28">
        <v>0</v>
      </c>
      <c r="F393" s="28">
        <v>0</v>
      </c>
      <c r="G393" s="28">
        <v>0</v>
      </c>
      <c r="H393" s="28">
        <v>0</v>
      </c>
      <c r="I393" s="28">
        <v>0</v>
      </c>
      <c r="J393" s="192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s="6" customFormat="1" ht="15.75" hidden="1" customHeight="1" thickBot="1">
      <c r="A394" s="240"/>
      <c r="B394" s="241"/>
      <c r="C394" s="19">
        <v>2026</v>
      </c>
      <c r="D394" s="20">
        <f t="shared" si="136"/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192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s="6" customFormat="1" ht="27" hidden="1" customHeight="1">
      <c r="A395" s="223" t="s">
        <v>74</v>
      </c>
      <c r="B395" s="131" t="s">
        <v>73</v>
      </c>
      <c r="C395" s="14">
        <v>2022</v>
      </c>
      <c r="D395" s="15">
        <f t="shared" si="136"/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92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s="6" customFormat="1" ht="15" hidden="1" customHeight="1">
      <c r="A396" s="214"/>
      <c r="B396" s="132"/>
      <c r="C396" s="36"/>
      <c r="D396" s="37"/>
      <c r="E396" s="37"/>
      <c r="F396" s="37"/>
      <c r="G396" s="37"/>
      <c r="H396" s="37"/>
      <c r="I396" s="37"/>
      <c r="J396" s="192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s="6" customFormat="1" ht="15" hidden="1">
      <c r="A397" s="214"/>
      <c r="B397" s="132"/>
      <c r="C397" s="31">
        <v>2023</v>
      </c>
      <c r="D397" s="28">
        <f>E397+F397+G397+H397+I397</f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192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s="6" customFormat="1" ht="15" hidden="1">
      <c r="A398" s="214"/>
      <c r="B398" s="132"/>
      <c r="C398" s="31">
        <v>2024</v>
      </c>
      <c r="D398" s="28">
        <f t="shared" ref="D398" si="137">E398+F398+G398+H398+I398</f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192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s="6" customFormat="1" ht="15" hidden="1" customHeight="1">
      <c r="A399" s="214"/>
      <c r="B399" s="132"/>
      <c r="C399" s="19"/>
      <c r="D399" s="20"/>
      <c r="E399" s="20"/>
      <c r="F399" s="20"/>
      <c r="G399" s="20"/>
      <c r="H399" s="20"/>
      <c r="I399" s="20"/>
      <c r="J399" s="192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s="6" customFormat="1" ht="15.75" hidden="1" thickBot="1">
      <c r="A400" s="215"/>
      <c r="B400" s="133"/>
      <c r="C400" s="32">
        <v>2025</v>
      </c>
      <c r="D400" s="29">
        <f t="shared" ref="D400" si="138">E400+F400+G400+H400+I400</f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39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s="6" customFormat="1" ht="12.75" hidden="1">
      <c r="A401" s="231" t="s">
        <v>69</v>
      </c>
      <c r="B401" s="232"/>
      <c r="C401" s="17">
        <v>2022</v>
      </c>
      <c r="D401" s="58">
        <f>D384+D390</f>
        <v>0</v>
      </c>
      <c r="E401" s="72">
        <f t="shared" ref="E401:G401" si="139">E384+E390</f>
        <v>0</v>
      </c>
      <c r="F401" s="72">
        <f t="shared" si="139"/>
        <v>0</v>
      </c>
      <c r="G401" s="72">
        <f t="shared" si="139"/>
        <v>0</v>
      </c>
      <c r="H401" s="72">
        <f>H384+H390</f>
        <v>0</v>
      </c>
      <c r="I401" s="58">
        <f>I384+I390</f>
        <v>0</v>
      </c>
      <c r="J401" s="134"/>
    </row>
    <row r="402" spans="1:24" s="6" customFormat="1" ht="12.75" hidden="1">
      <c r="A402" s="233"/>
      <c r="B402" s="234"/>
      <c r="C402" s="13">
        <v>2023</v>
      </c>
      <c r="D402" s="8">
        <f>D385+D391</f>
        <v>0</v>
      </c>
      <c r="E402" s="8">
        <f t="shared" ref="E402:H402" si="140">E385+E391</f>
        <v>0</v>
      </c>
      <c r="F402" s="8">
        <f t="shared" si="140"/>
        <v>0</v>
      </c>
      <c r="G402" s="8">
        <f t="shared" si="140"/>
        <v>0</v>
      </c>
      <c r="H402" s="8">
        <f t="shared" si="140"/>
        <v>0</v>
      </c>
      <c r="I402" s="8">
        <f>I385+I391</f>
        <v>0</v>
      </c>
      <c r="J402" s="135"/>
    </row>
    <row r="403" spans="1:24" s="6" customFormat="1" ht="12.75" hidden="1">
      <c r="A403" s="233"/>
      <c r="B403" s="234"/>
      <c r="C403" s="13">
        <v>2024</v>
      </c>
      <c r="D403" s="8">
        <f t="shared" ref="D403:D405" si="141">D386+D392</f>
        <v>0</v>
      </c>
      <c r="E403" s="8">
        <f t="shared" ref="E403:H405" si="142">E386+E392</f>
        <v>0</v>
      </c>
      <c r="F403" s="8">
        <f t="shared" si="142"/>
        <v>0</v>
      </c>
      <c r="G403" s="8">
        <f t="shared" si="142"/>
        <v>0</v>
      </c>
      <c r="H403" s="8">
        <f t="shared" si="142"/>
        <v>0</v>
      </c>
      <c r="I403" s="8">
        <f>I386+I392</f>
        <v>0</v>
      </c>
      <c r="J403" s="135"/>
    </row>
    <row r="404" spans="1:24" s="6" customFormat="1" ht="12.75" hidden="1">
      <c r="A404" s="233"/>
      <c r="B404" s="234"/>
      <c r="C404" s="13">
        <v>2025</v>
      </c>
      <c r="D404" s="8">
        <f t="shared" si="141"/>
        <v>0</v>
      </c>
      <c r="E404" s="8">
        <f t="shared" si="142"/>
        <v>0</v>
      </c>
      <c r="F404" s="8">
        <f t="shared" si="142"/>
        <v>0</v>
      </c>
      <c r="G404" s="8">
        <f t="shared" si="142"/>
        <v>0</v>
      </c>
      <c r="H404" s="8">
        <f t="shared" si="142"/>
        <v>0</v>
      </c>
      <c r="I404" s="8">
        <f t="shared" ref="I404:I405" si="143">I387+I393</f>
        <v>0</v>
      </c>
      <c r="J404" s="135"/>
    </row>
    <row r="405" spans="1:24" s="6" customFormat="1" ht="13.5" hidden="1" thickBot="1">
      <c r="A405" s="233"/>
      <c r="B405" s="234"/>
      <c r="C405" s="54">
        <v>2026</v>
      </c>
      <c r="D405" s="8">
        <f t="shared" si="141"/>
        <v>0</v>
      </c>
      <c r="E405" s="8">
        <f t="shared" si="142"/>
        <v>0</v>
      </c>
      <c r="F405" s="8">
        <f t="shared" si="142"/>
        <v>0</v>
      </c>
      <c r="G405" s="8">
        <f t="shared" si="142"/>
        <v>0</v>
      </c>
      <c r="H405" s="8">
        <f t="shared" si="142"/>
        <v>0</v>
      </c>
      <c r="I405" s="8">
        <f t="shared" si="143"/>
        <v>0</v>
      </c>
      <c r="J405" s="136"/>
    </row>
    <row r="406" spans="1:24" s="6" customFormat="1" ht="12.75" hidden="1">
      <c r="A406" s="231" t="s">
        <v>82</v>
      </c>
      <c r="B406" s="232"/>
      <c r="C406" s="117" t="s">
        <v>95</v>
      </c>
      <c r="D406" s="137">
        <f>D401+D402+D404+D405</f>
        <v>0</v>
      </c>
      <c r="E406" s="137">
        <f t="shared" ref="E406:I406" si="144">E401+E402+E404+E405</f>
        <v>0</v>
      </c>
      <c r="F406" s="137">
        <f t="shared" si="144"/>
        <v>0</v>
      </c>
      <c r="G406" s="137">
        <f t="shared" si="144"/>
        <v>0</v>
      </c>
      <c r="H406" s="137">
        <f t="shared" si="144"/>
        <v>0</v>
      </c>
      <c r="I406" s="137">
        <f t="shared" si="144"/>
        <v>0</v>
      </c>
      <c r="J406" s="134"/>
    </row>
    <row r="407" spans="1:24" s="6" customFormat="1" ht="12.75" hidden="1">
      <c r="A407" s="233"/>
      <c r="B407" s="234"/>
      <c r="C407" s="118"/>
      <c r="D407" s="138"/>
      <c r="E407" s="138"/>
      <c r="F407" s="138"/>
      <c r="G407" s="138"/>
      <c r="H407" s="138"/>
      <c r="I407" s="138"/>
      <c r="J407" s="135"/>
    </row>
    <row r="408" spans="1:24" s="6" customFormat="1" ht="12.75" hidden="1">
      <c r="A408" s="233"/>
      <c r="B408" s="234"/>
      <c r="C408" s="118"/>
      <c r="D408" s="138"/>
      <c r="E408" s="138"/>
      <c r="F408" s="138"/>
      <c r="G408" s="138"/>
      <c r="H408" s="138"/>
      <c r="I408" s="138"/>
      <c r="J408" s="135"/>
    </row>
    <row r="409" spans="1:24" s="6" customFormat="1" ht="13.5" hidden="1" thickBot="1">
      <c r="A409" s="233"/>
      <c r="B409" s="234"/>
      <c r="C409" s="119"/>
      <c r="D409" s="139"/>
      <c r="E409" s="139"/>
      <c r="F409" s="139"/>
      <c r="G409" s="139"/>
      <c r="H409" s="139"/>
      <c r="I409" s="139"/>
      <c r="J409" s="136"/>
    </row>
    <row r="410" spans="1:24" ht="15.75" hidden="1" thickBot="1">
      <c r="A410" s="176" t="s">
        <v>90</v>
      </c>
      <c r="B410" s="117"/>
      <c r="C410" s="121"/>
      <c r="D410" s="121"/>
      <c r="E410" s="121"/>
      <c r="F410" s="121"/>
      <c r="G410" s="121"/>
      <c r="H410" s="121"/>
      <c r="I410" s="121"/>
      <c r="J410" s="122"/>
    </row>
    <row r="411" spans="1:24" s="6" customFormat="1" ht="27" hidden="1" customHeight="1">
      <c r="A411" s="212">
        <v>1</v>
      </c>
      <c r="B411" s="150" t="s">
        <v>75</v>
      </c>
      <c r="C411" s="14">
        <v>2022</v>
      </c>
      <c r="D411" s="15">
        <f>E411+F411+G411+H411+I411</f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91" t="s">
        <v>9</v>
      </c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s="6" customFormat="1" ht="15" hidden="1" customHeight="1">
      <c r="A412" s="237"/>
      <c r="B412" s="132"/>
      <c r="C412" s="36"/>
      <c r="D412" s="37"/>
      <c r="E412" s="37"/>
      <c r="F412" s="37"/>
      <c r="G412" s="37"/>
      <c r="H412" s="37"/>
      <c r="I412" s="37"/>
      <c r="J412" s="192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s="6" customFormat="1" ht="15" hidden="1">
      <c r="A413" s="237"/>
      <c r="B413" s="132"/>
      <c r="C413" s="31">
        <v>2023</v>
      </c>
      <c r="D413" s="28">
        <f t="shared" ref="D413:D417" si="145">E413+F413+G413+H413+I413</f>
        <v>0</v>
      </c>
      <c r="E413" s="28">
        <f t="shared" ref="E413:H413" si="146">E424</f>
        <v>0</v>
      </c>
      <c r="F413" s="28">
        <f t="shared" si="146"/>
        <v>0</v>
      </c>
      <c r="G413" s="28">
        <f t="shared" si="146"/>
        <v>0</v>
      </c>
      <c r="H413" s="28">
        <f t="shared" si="146"/>
        <v>0</v>
      </c>
      <c r="I413" s="28">
        <f>I424</f>
        <v>0</v>
      </c>
      <c r="J413" s="192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s="6" customFormat="1" ht="15" hidden="1">
      <c r="A414" s="237"/>
      <c r="B414" s="132"/>
      <c r="C414" s="31">
        <v>2024</v>
      </c>
      <c r="D414" s="28">
        <f t="shared" si="145"/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192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s="6" customFormat="1" ht="15" hidden="1" customHeight="1">
      <c r="A415" s="237"/>
      <c r="B415" s="132"/>
      <c r="C415" s="19"/>
      <c r="D415" s="20"/>
      <c r="E415" s="20"/>
      <c r="F415" s="20"/>
      <c r="G415" s="20"/>
      <c r="H415" s="20"/>
      <c r="I415" s="20"/>
      <c r="J415" s="192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s="6" customFormat="1" ht="15" hidden="1">
      <c r="A416" s="237"/>
      <c r="B416" s="132"/>
      <c r="C416" s="31">
        <v>2025</v>
      </c>
      <c r="D416" s="28">
        <f t="shared" ref="D416" si="147">E416+F416+G416+H416+I416</f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192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s="6" customFormat="1" ht="15.75" hidden="1" thickBot="1">
      <c r="A417" s="238"/>
      <c r="B417" s="222"/>
      <c r="C417" s="65">
        <v>2026</v>
      </c>
      <c r="D417" s="46">
        <f t="shared" si="145"/>
        <v>0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192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s="6" customFormat="1" ht="15.75" hidden="1" customHeight="1" thickBot="1">
      <c r="A418" s="220">
        <v>2</v>
      </c>
      <c r="B418" s="132"/>
      <c r="C418" s="36">
        <v>2022</v>
      </c>
      <c r="D418" s="37">
        <f>E418+F418+G418+H418+I418</f>
        <v>0</v>
      </c>
      <c r="E418" s="37"/>
      <c r="F418" s="37"/>
      <c r="G418" s="37"/>
      <c r="H418" s="37"/>
      <c r="I418" s="37"/>
      <c r="J418" s="192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s="6" customFormat="1" ht="15.75" hidden="1" customHeight="1" thickBot="1">
      <c r="A419" s="240"/>
      <c r="B419" s="241"/>
      <c r="C419" s="31">
        <v>2023</v>
      </c>
      <c r="D419" s="28">
        <f>E419+F419+G419+H419+I419</f>
        <v>0</v>
      </c>
      <c r="E419" s="28"/>
      <c r="F419" s="28"/>
      <c r="G419" s="28"/>
      <c r="H419" s="28"/>
      <c r="I419" s="28"/>
      <c r="J419" s="192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s="6" customFormat="1" ht="15.75" hidden="1" customHeight="1" thickBot="1">
      <c r="A420" s="240"/>
      <c r="B420" s="241"/>
      <c r="C420" s="31">
        <v>2024</v>
      </c>
      <c r="D420" s="28">
        <f>E420+F420+G420+H420+I420</f>
        <v>0</v>
      </c>
      <c r="E420" s="28"/>
      <c r="F420" s="28"/>
      <c r="G420" s="28"/>
      <c r="H420" s="28"/>
      <c r="I420" s="28"/>
      <c r="J420" s="192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s="6" customFormat="1" ht="15.75" hidden="1" customHeight="1" thickBot="1">
      <c r="A421" s="240"/>
      <c r="B421" s="241"/>
      <c r="C421" s="19">
        <v>2025</v>
      </c>
      <c r="D421" s="20">
        <f>E421+F421+G421+H421+I421</f>
        <v>0</v>
      </c>
      <c r="E421" s="20"/>
      <c r="F421" s="20"/>
      <c r="G421" s="20"/>
      <c r="H421" s="20"/>
      <c r="I421" s="20"/>
      <c r="J421" s="192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s="6" customFormat="1" ht="27" hidden="1" customHeight="1">
      <c r="A422" s="223" t="s">
        <v>74</v>
      </c>
      <c r="B422" s="131" t="s">
        <v>73</v>
      </c>
      <c r="C422" s="14">
        <v>2022</v>
      </c>
      <c r="D422" s="15">
        <f>E422+F422+G422+H422+I422</f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0</v>
      </c>
      <c r="J422" s="192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s="6" customFormat="1" ht="15" hidden="1" customHeight="1">
      <c r="A423" s="214"/>
      <c r="B423" s="132"/>
      <c r="C423" s="36"/>
      <c r="D423" s="37"/>
      <c r="E423" s="37"/>
      <c r="F423" s="37"/>
      <c r="G423" s="37"/>
      <c r="H423" s="37"/>
      <c r="I423" s="37"/>
      <c r="J423" s="192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s="6" customFormat="1" ht="15" hidden="1">
      <c r="A424" s="214"/>
      <c r="B424" s="132"/>
      <c r="C424" s="31">
        <v>2023</v>
      </c>
      <c r="D424" s="28">
        <f>E424+F424+G424+H424+I424</f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192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s="6" customFormat="1" ht="15" hidden="1">
      <c r="A425" s="214"/>
      <c r="B425" s="132"/>
      <c r="C425" s="31">
        <v>2024</v>
      </c>
      <c r="D425" s="28">
        <f t="shared" ref="D425" si="148">E425+F425+G425+H425+I425</f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192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s="6" customFormat="1" ht="15" hidden="1" customHeight="1">
      <c r="A426" s="214"/>
      <c r="B426" s="132"/>
      <c r="C426" s="19"/>
      <c r="D426" s="20"/>
      <c r="E426" s="20"/>
      <c r="F426" s="20"/>
      <c r="G426" s="20"/>
      <c r="H426" s="20"/>
      <c r="I426" s="20"/>
      <c r="J426" s="192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s="6" customFormat="1" ht="15.75" hidden="1" thickBot="1">
      <c r="A427" s="215"/>
      <c r="B427" s="133"/>
      <c r="C427" s="32">
        <v>2025</v>
      </c>
      <c r="D427" s="29">
        <f t="shared" ref="D427" si="149">E427+F427+G427+H427+I427</f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39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s="6" customFormat="1" ht="12.75" hidden="1">
      <c r="A428" s="231" t="s">
        <v>69</v>
      </c>
      <c r="B428" s="232"/>
      <c r="C428" s="17">
        <v>2022</v>
      </c>
      <c r="D428" s="55">
        <f t="shared" ref="D428:I428" si="150">D411</f>
        <v>0</v>
      </c>
      <c r="E428" s="55">
        <f t="shared" si="150"/>
        <v>0</v>
      </c>
      <c r="F428" s="55">
        <f t="shared" si="150"/>
        <v>0</v>
      </c>
      <c r="G428" s="55">
        <f t="shared" si="150"/>
        <v>0</v>
      </c>
      <c r="H428" s="55">
        <f t="shared" si="150"/>
        <v>0</v>
      </c>
      <c r="I428" s="55">
        <f t="shared" si="150"/>
        <v>0</v>
      </c>
      <c r="J428" s="134"/>
    </row>
    <row r="429" spans="1:24" s="6" customFormat="1" ht="12.75" hidden="1">
      <c r="A429" s="233"/>
      <c r="B429" s="234"/>
      <c r="C429" s="13">
        <v>2023</v>
      </c>
      <c r="D429" s="8">
        <f>D413</f>
        <v>0</v>
      </c>
      <c r="E429" s="8">
        <f t="shared" ref="E429:I430" si="151">E413</f>
        <v>0</v>
      </c>
      <c r="F429" s="8">
        <f t="shared" si="151"/>
        <v>0</v>
      </c>
      <c r="G429" s="8">
        <f t="shared" si="151"/>
        <v>0</v>
      </c>
      <c r="H429" s="8">
        <f t="shared" si="151"/>
        <v>0</v>
      </c>
      <c r="I429" s="8">
        <f t="shared" si="151"/>
        <v>0</v>
      </c>
      <c r="J429" s="135"/>
    </row>
    <row r="430" spans="1:24" s="6" customFormat="1" ht="12.75" hidden="1">
      <c r="A430" s="233"/>
      <c r="B430" s="234"/>
      <c r="C430" s="13">
        <v>2024</v>
      </c>
      <c r="D430" s="8">
        <f t="shared" ref="D430:G430" si="152">D414</f>
        <v>0</v>
      </c>
      <c r="E430" s="8">
        <f t="shared" si="152"/>
        <v>0</v>
      </c>
      <c r="F430" s="8">
        <f t="shared" si="152"/>
        <v>0</v>
      </c>
      <c r="G430" s="8">
        <f t="shared" si="152"/>
        <v>0</v>
      </c>
      <c r="H430" s="8">
        <f t="shared" si="151"/>
        <v>0</v>
      </c>
      <c r="I430" s="8">
        <f t="shared" ref="I430" si="153">I414</f>
        <v>0</v>
      </c>
      <c r="J430" s="135"/>
    </row>
    <row r="431" spans="1:24" s="6" customFormat="1" ht="12.75" hidden="1">
      <c r="A431" s="233"/>
      <c r="B431" s="234"/>
      <c r="C431" s="54">
        <v>2025</v>
      </c>
      <c r="D431" s="8">
        <f t="shared" ref="D431:H432" si="154">D414</f>
        <v>0</v>
      </c>
      <c r="E431" s="8">
        <f t="shared" si="154"/>
        <v>0</v>
      </c>
      <c r="F431" s="8">
        <f t="shared" si="154"/>
        <v>0</v>
      </c>
      <c r="G431" s="8">
        <f t="shared" si="154"/>
        <v>0</v>
      </c>
      <c r="H431" s="8">
        <f t="shared" si="154"/>
        <v>0</v>
      </c>
      <c r="I431" s="8">
        <f t="shared" ref="I431:I432" si="155">I414</f>
        <v>0</v>
      </c>
      <c r="J431" s="136"/>
    </row>
    <row r="432" spans="1:24" s="6" customFormat="1" ht="13.5" hidden="1" thickBot="1">
      <c r="A432" s="233"/>
      <c r="B432" s="234"/>
      <c r="C432" s="54">
        <v>2026</v>
      </c>
      <c r="D432" s="8">
        <f t="shared" si="154"/>
        <v>0</v>
      </c>
      <c r="E432" s="8">
        <f t="shared" si="154"/>
        <v>0</v>
      </c>
      <c r="F432" s="8">
        <f t="shared" si="154"/>
        <v>0</v>
      </c>
      <c r="G432" s="8">
        <f t="shared" si="154"/>
        <v>0</v>
      </c>
      <c r="H432" s="8">
        <f t="shared" si="154"/>
        <v>0</v>
      </c>
      <c r="I432" s="8">
        <f t="shared" si="155"/>
        <v>0</v>
      </c>
      <c r="J432" s="136"/>
    </row>
    <row r="433" spans="1:10" s="6" customFormat="1" ht="12.75" hidden="1">
      <c r="A433" s="231" t="s">
        <v>91</v>
      </c>
      <c r="B433" s="232"/>
      <c r="C433" s="117" t="s">
        <v>95</v>
      </c>
      <c r="D433" s="137">
        <f>D428+D429+D430+D432</f>
        <v>0</v>
      </c>
      <c r="E433" s="137">
        <f t="shared" ref="E433:I433" si="156">E428+E429+E430+E432</f>
        <v>0</v>
      </c>
      <c r="F433" s="137">
        <f t="shared" si="156"/>
        <v>0</v>
      </c>
      <c r="G433" s="137">
        <f t="shared" si="156"/>
        <v>0</v>
      </c>
      <c r="H433" s="137">
        <f t="shared" si="156"/>
        <v>0</v>
      </c>
      <c r="I433" s="137">
        <f t="shared" si="156"/>
        <v>0</v>
      </c>
      <c r="J433" s="134"/>
    </row>
    <row r="434" spans="1:10" s="6" customFormat="1" ht="12.75" hidden="1">
      <c r="A434" s="233"/>
      <c r="B434" s="234"/>
      <c r="C434" s="118"/>
      <c r="D434" s="138"/>
      <c r="E434" s="138"/>
      <c r="F434" s="138"/>
      <c r="G434" s="138"/>
      <c r="H434" s="138"/>
      <c r="I434" s="138"/>
      <c r="J434" s="135"/>
    </row>
    <row r="435" spans="1:10" s="6" customFormat="1" ht="12.75" hidden="1">
      <c r="A435" s="233"/>
      <c r="B435" s="234"/>
      <c r="C435" s="118"/>
      <c r="D435" s="138"/>
      <c r="E435" s="138"/>
      <c r="F435" s="138"/>
      <c r="G435" s="138"/>
      <c r="H435" s="138"/>
      <c r="I435" s="138"/>
      <c r="J435" s="135"/>
    </row>
    <row r="436" spans="1:10" s="6" customFormat="1" ht="13.5" hidden="1" thickBot="1">
      <c r="A436" s="233"/>
      <c r="B436" s="234"/>
      <c r="C436" s="119"/>
      <c r="D436" s="139"/>
      <c r="E436" s="139"/>
      <c r="F436" s="139"/>
      <c r="G436" s="139"/>
      <c r="H436" s="139"/>
      <c r="I436" s="139"/>
      <c r="J436" s="136"/>
    </row>
    <row r="437" spans="1:10" s="6" customFormat="1" ht="12.75" hidden="1">
      <c r="A437" s="231" t="s">
        <v>80</v>
      </c>
      <c r="B437" s="232"/>
      <c r="C437" s="17">
        <v>2022</v>
      </c>
      <c r="D437" s="55">
        <f>D428+D365+D401</f>
        <v>0</v>
      </c>
      <c r="E437" s="58">
        <f t="shared" ref="E437:G437" si="157">E428+E365+E401</f>
        <v>0</v>
      </c>
      <c r="F437" s="58">
        <f t="shared" si="157"/>
        <v>0</v>
      </c>
      <c r="G437" s="58">
        <f t="shared" si="157"/>
        <v>0</v>
      </c>
      <c r="H437" s="55">
        <f>H428+H365+H401</f>
        <v>0</v>
      </c>
      <c r="I437" s="55">
        <f t="shared" ref="I437" si="158">I428+I365</f>
        <v>0</v>
      </c>
      <c r="J437" s="134"/>
    </row>
    <row r="438" spans="1:10" s="6" customFormat="1" ht="12.75" hidden="1">
      <c r="A438" s="233"/>
      <c r="B438" s="234"/>
      <c r="C438" s="13">
        <v>2023</v>
      </c>
      <c r="D438" s="8">
        <f>D429+D366+D402</f>
        <v>0</v>
      </c>
      <c r="E438" s="8">
        <f t="shared" ref="E438" si="159">E429+E366+E402</f>
        <v>0</v>
      </c>
      <c r="F438" s="8">
        <f t="shared" ref="F438" si="160">F429+F366+F402</f>
        <v>0</v>
      </c>
      <c r="G438" s="8">
        <f t="shared" ref="G438" si="161">G429+G366+G402</f>
        <v>0</v>
      </c>
      <c r="H438" s="8">
        <f>H429+H366+H402</f>
        <v>0</v>
      </c>
      <c r="I438" s="8">
        <f>I429+I366</f>
        <v>0</v>
      </c>
      <c r="J438" s="135"/>
    </row>
    <row r="439" spans="1:10" s="6" customFormat="1" ht="12.75" hidden="1">
      <c r="A439" s="233"/>
      <c r="B439" s="234"/>
      <c r="C439" s="13">
        <v>2024</v>
      </c>
      <c r="D439" s="8">
        <f>D430+D367+D404</f>
        <v>0</v>
      </c>
      <c r="E439" s="8">
        <f t="shared" ref="E439" si="162">E430+E367+E404</f>
        <v>0</v>
      </c>
      <c r="F439" s="8">
        <f t="shared" ref="F439" si="163">F430+F367+F404</f>
        <v>0</v>
      </c>
      <c r="G439" s="8">
        <f t="shared" ref="G439" si="164">G430+G367+G404</f>
        <v>0</v>
      </c>
      <c r="H439" s="8">
        <f>H430+H367+H404</f>
        <v>0</v>
      </c>
      <c r="I439" s="8">
        <f>I430+I367</f>
        <v>0</v>
      </c>
      <c r="J439" s="135"/>
    </row>
    <row r="440" spans="1:10" s="6" customFormat="1" ht="12.75" hidden="1">
      <c r="A440" s="233"/>
      <c r="B440" s="234"/>
      <c r="C440" s="54">
        <v>2025</v>
      </c>
      <c r="D440" s="61">
        <f t="shared" ref="D440:H441" si="165">D431+D368+D404</f>
        <v>0</v>
      </c>
      <c r="E440" s="61">
        <f t="shared" si="165"/>
        <v>0</v>
      </c>
      <c r="F440" s="61">
        <f t="shared" si="165"/>
        <v>0</v>
      </c>
      <c r="G440" s="61">
        <f t="shared" si="165"/>
        <v>0</v>
      </c>
      <c r="H440" s="61">
        <f t="shared" si="165"/>
        <v>0</v>
      </c>
      <c r="I440" s="40">
        <f>I431+I368</f>
        <v>0</v>
      </c>
      <c r="J440" s="136"/>
    </row>
    <row r="441" spans="1:10" s="6" customFormat="1" ht="13.5" hidden="1" thickBot="1">
      <c r="A441" s="233"/>
      <c r="B441" s="234"/>
      <c r="C441" s="54">
        <v>2026</v>
      </c>
      <c r="D441" s="57">
        <f t="shared" si="165"/>
        <v>0</v>
      </c>
      <c r="E441" s="57">
        <f t="shared" si="165"/>
        <v>0</v>
      </c>
      <c r="F441" s="57">
        <f t="shared" si="165"/>
        <v>0</v>
      </c>
      <c r="G441" s="57">
        <f t="shared" si="165"/>
        <v>0</v>
      </c>
      <c r="H441" s="57">
        <f t="shared" si="165"/>
        <v>0</v>
      </c>
      <c r="I441" s="40">
        <f>I432+I369</f>
        <v>0</v>
      </c>
      <c r="J441" s="136"/>
    </row>
    <row r="442" spans="1:10" s="6" customFormat="1" ht="12.75" hidden="1">
      <c r="A442" s="231" t="s">
        <v>83</v>
      </c>
      <c r="B442" s="232"/>
      <c r="C442" s="117" t="s">
        <v>95</v>
      </c>
      <c r="D442" s="137">
        <f>D437+D438+D439+D441</f>
        <v>0</v>
      </c>
      <c r="E442" s="137">
        <f t="shared" ref="E442:I442" si="166">E437+E438+E439+E441</f>
        <v>0</v>
      </c>
      <c r="F442" s="137">
        <f t="shared" si="166"/>
        <v>0</v>
      </c>
      <c r="G442" s="137">
        <f t="shared" si="166"/>
        <v>0</v>
      </c>
      <c r="H442" s="137">
        <f t="shared" si="166"/>
        <v>0</v>
      </c>
      <c r="I442" s="137">
        <f t="shared" si="166"/>
        <v>0</v>
      </c>
      <c r="J442" s="134"/>
    </row>
    <row r="443" spans="1:10" s="6" customFormat="1" ht="12.75" hidden="1">
      <c r="A443" s="233"/>
      <c r="B443" s="234"/>
      <c r="C443" s="118"/>
      <c r="D443" s="138"/>
      <c r="E443" s="138"/>
      <c r="F443" s="138"/>
      <c r="G443" s="138"/>
      <c r="H443" s="138"/>
      <c r="I443" s="138"/>
      <c r="J443" s="135"/>
    </row>
    <row r="444" spans="1:10" s="6" customFormat="1" ht="12.75" hidden="1">
      <c r="A444" s="233"/>
      <c r="B444" s="234"/>
      <c r="C444" s="118"/>
      <c r="D444" s="138"/>
      <c r="E444" s="138"/>
      <c r="F444" s="138"/>
      <c r="G444" s="138"/>
      <c r="H444" s="138"/>
      <c r="I444" s="138"/>
      <c r="J444" s="135"/>
    </row>
    <row r="445" spans="1:10" s="6" customFormat="1" ht="12.75" hidden="1">
      <c r="A445" s="233"/>
      <c r="B445" s="234"/>
      <c r="C445" s="118"/>
      <c r="D445" s="138"/>
      <c r="E445" s="138"/>
      <c r="F445" s="138"/>
      <c r="G445" s="138"/>
      <c r="H445" s="138"/>
      <c r="I445" s="138"/>
      <c r="J445" s="136"/>
    </row>
    <row r="446" spans="1:10" s="9" customFormat="1" ht="15">
      <c r="A446" s="195" t="s">
        <v>13</v>
      </c>
      <c r="B446" s="196"/>
      <c r="C446" s="17">
        <v>2024</v>
      </c>
      <c r="D446" s="18">
        <f t="shared" ref="D446:H447" si="167">D439+D347+D82</f>
        <v>24428.300000000003</v>
      </c>
      <c r="E446" s="18">
        <f t="shared" si="167"/>
        <v>168.6</v>
      </c>
      <c r="F446" s="18">
        <f t="shared" si="167"/>
        <v>3370.8</v>
      </c>
      <c r="G446" s="18">
        <f t="shared" si="167"/>
        <v>786.3</v>
      </c>
      <c r="H446" s="18">
        <f t="shared" si="167"/>
        <v>20095.803</v>
      </c>
      <c r="I446" s="93">
        <f t="shared" ref="E446:I448" si="168">I439+I347</f>
        <v>6.7970000000000006</v>
      </c>
      <c r="J446" s="202"/>
    </row>
    <row r="447" spans="1:10" s="9" customFormat="1" ht="15">
      <c r="A447" s="197"/>
      <c r="B447" s="198"/>
      <c r="C447" s="13">
        <v>2025</v>
      </c>
      <c r="D447" s="8">
        <f t="shared" si="167"/>
        <v>19511.399999999998</v>
      </c>
      <c r="E447" s="8">
        <f t="shared" si="167"/>
        <v>174.3</v>
      </c>
      <c r="F447" s="8">
        <f t="shared" si="167"/>
        <v>789.8</v>
      </c>
      <c r="G447" s="8">
        <f t="shared" si="167"/>
        <v>786.3</v>
      </c>
      <c r="H447" s="8">
        <f t="shared" si="167"/>
        <v>17760.999999999996</v>
      </c>
      <c r="I447" s="94">
        <f t="shared" si="168"/>
        <v>0</v>
      </c>
      <c r="J447" s="203"/>
    </row>
    <row r="448" spans="1:10" s="9" customFormat="1" ht="15.75" thickBot="1">
      <c r="A448" s="199"/>
      <c r="B448" s="200"/>
      <c r="C448" s="88">
        <v>2026</v>
      </c>
      <c r="D448" s="89">
        <f>D441+D349+D84</f>
        <v>17645.399999999998</v>
      </c>
      <c r="E448" s="89">
        <f t="shared" si="168"/>
        <v>0</v>
      </c>
      <c r="F448" s="89">
        <f t="shared" si="168"/>
        <v>789.8</v>
      </c>
      <c r="G448" s="89">
        <f t="shared" si="168"/>
        <v>786.3</v>
      </c>
      <c r="H448" s="89">
        <f>H441+H349+H84</f>
        <v>16069.3</v>
      </c>
      <c r="I448" s="95">
        <f t="shared" si="168"/>
        <v>0</v>
      </c>
      <c r="J448" s="204"/>
    </row>
    <row r="449" spans="1:10" s="9" customFormat="1" ht="26.25" thickBot="1">
      <c r="A449" s="242" t="s">
        <v>67</v>
      </c>
      <c r="B449" s="243"/>
      <c r="C449" s="88" t="s">
        <v>115</v>
      </c>
      <c r="D449" s="44">
        <f>D442+D350+D85</f>
        <v>61585.1</v>
      </c>
      <c r="E449" s="44">
        <f>E442+E350</f>
        <v>342.9</v>
      </c>
      <c r="F449" s="44">
        <f>F442+F350+F85</f>
        <v>4950.4000000000005</v>
      </c>
      <c r="G449" s="44">
        <f t="shared" ref="G449:I449" si="169">G442+G350</f>
        <v>2358.8999999999996</v>
      </c>
      <c r="H449" s="44">
        <f>H442+H350+H85</f>
        <v>53926.102999999996</v>
      </c>
      <c r="I449" s="44">
        <f t="shared" si="169"/>
        <v>6.7970000000000006</v>
      </c>
      <c r="J449" s="53"/>
    </row>
  </sheetData>
  <mergeCells count="397">
    <mergeCell ref="A82:B84"/>
    <mergeCell ref="J82:J84"/>
    <mergeCell ref="A85:B88"/>
    <mergeCell ref="C85:C88"/>
    <mergeCell ref="D85:D88"/>
    <mergeCell ref="E85:E88"/>
    <mergeCell ref="F85:F88"/>
    <mergeCell ref="G85:G88"/>
    <mergeCell ref="H85:H88"/>
    <mergeCell ref="I85:I88"/>
    <mergeCell ref="J85:J88"/>
    <mergeCell ref="A78:B81"/>
    <mergeCell ref="C78:C81"/>
    <mergeCell ref="D78:D81"/>
    <mergeCell ref="E78:E81"/>
    <mergeCell ref="F78:F81"/>
    <mergeCell ref="G78:G81"/>
    <mergeCell ref="H78:H81"/>
    <mergeCell ref="I78:I81"/>
    <mergeCell ref="J78:J81"/>
    <mergeCell ref="A55:J55"/>
    <mergeCell ref="A56:A62"/>
    <mergeCell ref="B56:B62"/>
    <mergeCell ref="J56:J72"/>
    <mergeCell ref="A63:A66"/>
    <mergeCell ref="B63:B66"/>
    <mergeCell ref="A67:A72"/>
    <mergeCell ref="B67:B72"/>
    <mergeCell ref="A73:B77"/>
    <mergeCell ref="J73:J77"/>
    <mergeCell ref="A51:B54"/>
    <mergeCell ref="C51:C54"/>
    <mergeCell ref="D51:D54"/>
    <mergeCell ref="E51:E54"/>
    <mergeCell ref="F51:F54"/>
    <mergeCell ref="G51:G54"/>
    <mergeCell ref="H51:H54"/>
    <mergeCell ref="I51:I54"/>
    <mergeCell ref="J51:J54"/>
    <mergeCell ref="A34:J34"/>
    <mergeCell ref="A35:A38"/>
    <mergeCell ref="B35:B38"/>
    <mergeCell ref="J35:J47"/>
    <mergeCell ref="A39:A41"/>
    <mergeCell ref="B39:B41"/>
    <mergeCell ref="A42:A47"/>
    <mergeCell ref="B42:B47"/>
    <mergeCell ref="A48:B50"/>
    <mergeCell ref="J48:J50"/>
    <mergeCell ref="B26:B29"/>
    <mergeCell ref="J26:J29"/>
    <mergeCell ref="A30:B33"/>
    <mergeCell ref="C30:C33"/>
    <mergeCell ref="D30:D33"/>
    <mergeCell ref="E30:E33"/>
    <mergeCell ref="F30:F33"/>
    <mergeCell ref="G30:G33"/>
    <mergeCell ref="H30:H33"/>
    <mergeCell ref="I30:I33"/>
    <mergeCell ref="J30:J33"/>
    <mergeCell ref="A140:A142"/>
    <mergeCell ref="B140:B142"/>
    <mergeCell ref="A146:A148"/>
    <mergeCell ref="B146:B148"/>
    <mergeCell ref="A164:A166"/>
    <mergeCell ref="B164:B166"/>
    <mergeCell ref="A178:A182"/>
    <mergeCell ref="B178:B182"/>
    <mergeCell ref="J178:J182"/>
    <mergeCell ref="A177:J177"/>
    <mergeCell ref="A143:A145"/>
    <mergeCell ref="B143:B145"/>
    <mergeCell ref="A170:B172"/>
    <mergeCell ref="J170:J172"/>
    <mergeCell ref="A173:B176"/>
    <mergeCell ref="C173:C176"/>
    <mergeCell ref="D173:D176"/>
    <mergeCell ref="E173:E176"/>
    <mergeCell ref="F173:F176"/>
    <mergeCell ref="G173:G176"/>
    <mergeCell ref="H173:H176"/>
    <mergeCell ref="I173:I176"/>
    <mergeCell ref="J173:J176"/>
    <mergeCell ref="B149:B151"/>
    <mergeCell ref="B361:B364"/>
    <mergeCell ref="I343:I346"/>
    <mergeCell ref="J343:J346"/>
    <mergeCell ref="J340:J342"/>
    <mergeCell ref="A340:B342"/>
    <mergeCell ref="B334:B336"/>
    <mergeCell ref="A347:B349"/>
    <mergeCell ref="J347:J349"/>
    <mergeCell ref="C350:C353"/>
    <mergeCell ref="A343:B346"/>
    <mergeCell ref="C343:C346"/>
    <mergeCell ref="D343:D346"/>
    <mergeCell ref="E343:E346"/>
    <mergeCell ref="A266:A268"/>
    <mergeCell ref="B266:B268"/>
    <mergeCell ref="A314:J314"/>
    <mergeCell ref="A315:A319"/>
    <mergeCell ref="F310:F313"/>
    <mergeCell ref="G310:G313"/>
    <mergeCell ref="H310:H313"/>
    <mergeCell ref="I310:I313"/>
    <mergeCell ref="J310:J313"/>
    <mergeCell ref="A296:A298"/>
    <mergeCell ref="B296:B298"/>
    <mergeCell ref="D310:D313"/>
    <mergeCell ref="E310:E313"/>
    <mergeCell ref="A299:A303"/>
    <mergeCell ref="B299:B303"/>
    <mergeCell ref="A287:A289"/>
    <mergeCell ref="A437:B441"/>
    <mergeCell ref="J437:J441"/>
    <mergeCell ref="C433:C436"/>
    <mergeCell ref="D433:D436"/>
    <mergeCell ref="E433:E436"/>
    <mergeCell ref="F433:F436"/>
    <mergeCell ref="G433:G436"/>
    <mergeCell ref="C406:C409"/>
    <mergeCell ref="D406:D409"/>
    <mergeCell ref="E406:E409"/>
    <mergeCell ref="F406:F409"/>
    <mergeCell ref="G406:G409"/>
    <mergeCell ref="H406:H409"/>
    <mergeCell ref="H433:H436"/>
    <mergeCell ref="I433:I436"/>
    <mergeCell ref="A418:A421"/>
    <mergeCell ref="B418:B421"/>
    <mergeCell ref="A410:J410"/>
    <mergeCell ref="A411:A417"/>
    <mergeCell ref="A449:B449"/>
    <mergeCell ref="C379:C382"/>
    <mergeCell ref="D379:D382"/>
    <mergeCell ref="E379:E382"/>
    <mergeCell ref="F379:F382"/>
    <mergeCell ref="G379:G382"/>
    <mergeCell ref="I406:I409"/>
    <mergeCell ref="J406:J409"/>
    <mergeCell ref="C442:C445"/>
    <mergeCell ref="D442:D445"/>
    <mergeCell ref="E442:E445"/>
    <mergeCell ref="F442:F445"/>
    <mergeCell ref="G442:G445"/>
    <mergeCell ref="H442:H445"/>
    <mergeCell ref="I442:I445"/>
    <mergeCell ref="A442:B445"/>
    <mergeCell ref="J442:J445"/>
    <mergeCell ref="A433:B436"/>
    <mergeCell ref="J433:J436"/>
    <mergeCell ref="B411:B417"/>
    <mergeCell ref="A422:A427"/>
    <mergeCell ref="B422:B427"/>
    <mergeCell ref="J411:J427"/>
    <mergeCell ref="A428:B432"/>
    <mergeCell ref="H379:H382"/>
    <mergeCell ref="I379:I382"/>
    <mergeCell ref="A383:J383"/>
    <mergeCell ref="A384:A389"/>
    <mergeCell ref="B384:B389"/>
    <mergeCell ref="J384:J400"/>
    <mergeCell ref="A390:A394"/>
    <mergeCell ref="B390:B394"/>
    <mergeCell ref="A395:A400"/>
    <mergeCell ref="J361:J364"/>
    <mergeCell ref="B315:B319"/>
    <mergeCell ref="J315:J323"/>
    <mergeCell ref="A320:A323"/>
    <mergeCell ref="B320:B323"/>
    <mergeCell ref="A324:B328"/>
    <mergeCell ref="J324:J328"/>
    <mergeCell ref="A329:B332"/>
    <mergeCell ref="J350:J353"/>
    <mergeCell ref="C329:C332"/>
    <mergeCell ref="D329:D332"/>
    <mergeCell ref="E329:E332"/>
    <mergeCell ref="F329:F332"/>
    <mergeCell ref="G329:G332"/>
    <mergeCell ref="H329:H332"/>
    <mergeCell ref="I329:I332"/>
    <mergeCell ref="J329:J332"/>
    <mergeCell ref="J334:J339"/>
    <mergeCell ref="A354:J354"/>
    <mergeCell ref="A355:J355"/>
    <mergeCell ref="A356:A360"/>
    <mergeCell ref="B356:B360"/>
    <mergeCell ref="J356:J360"/>
    <mergeCell ref="A361:A364"/>
    <mergeCell ref="A247:J247"/>
    <mergeCell ref="A248:A250"/>
    <mergeCell ref="B248:B250"/>
    <mergeCell ref="J248:J306"/>
    <mergeCell ref="A251:A253"/>
    <mergeCell ref="B251:B253"/>
    <mergeCell ref="A254:A256"/>
    <mergeCell ref="B254:B256"/>
    <mergeCell ref="A257:A259"/>
    <mergeCell ref="B257:B259"/>
    <mergeCell ref="A260:A262"/>
    <mergeCell ref="B260:B262"/>
    <mergeCell ref="A263:A265"/>
    <mergeCell ref="B263:B265"/>
    <mergeCell ref="A304:A306"/>
    <mergeCell ref="B304:B306"/>
    <mergeCell ref="A272:A274"/>
    <mergeCell ref="B272:B274"/>
    <mergeCell ref="A278:A280"/>
    <mergeCell ref="B278:B280"/>
    <mergeCell ref="A281:A283"/>
    <mergeCell ref="B281:B283"/>
    <mergeCell ref="A290:A292"/>
    <mergeCell ref="B290:B292"/>
    <mergeCell ref="A240:B242"/>
    <mergeCell ref="J240:J242"/>
    <mergeCell ref="A243:B246"/>
    <mergeCell ref="C243:C246"/>
    <mergeCell ref="D243:D246"/>
    <mergeCell ref="E243:E246"/>
    <mergeCell ref="F243:F246"/>
    <mergeCell ref="G243:G246"/>
    <mergeCell ref="H243:H246"/>
    <mergeCell ref="I243:I246"/>
    <mergeCell ref="J243:J246"/>
    <mergeCell ref="A208:J208"/>
    <mergeCell ref="A209:A211"/>
    <mergeCell ref="B209:B211"/>
    <mergeCell ref="J209:J239"/>
    <mergeCell ref="A221:A223"/>
    <mergeCell ref="B221:B223"/>
    <mergeCell ref="A227:A229"/>
    <mergeCell ref="B227:B229"/>
    <mergeCell ref="A233:A236"/>
    <mergeCell ref="B233:B236"/>
    <mergeCell ref="A237:A239"/>
    <mergeCell ref="B237:B239"/>
    <mergeCell ref="A218:A220"/>
    <mergeCell ref="B218:B220"/>
    <mergeCell ref="B212:B214"/>
    <mergeCell ref="A212:A214"/>
    <mergeCell ref="A230:A232"/>
    <mergeCell ref="B230:B232"/>
    <mergeCell ref="A215:A217"/>
    <mergeCell ref="B215:B217"/>
    <mergeCell ref="A224:A226"/>
    <mergeCell ref="B224:B226"/>
    <mergeCell ref="A201:B203"/>
    <mergeCell ref="J201:J203"/>
    <mergeCell ref="A204:B207"/>
    <mergeCell ref="C204:C207"/>
    <mergeCell ref="D204:D207"/>
    <mergeCell ref="E204:E207"/>
    <mergeCell ref="F204:F207"/>
    <mergeCell ref="G204:G207"/>
    <mergeCell ref="H204:H207"/>
    <mergeCell ref="I204:I207"/>
    <mergeCell ref="J204:J207"/>
    <mergeCell ref="J183:J200"/>
    <mergeCell ref="A192:A194"/>
    <mergeCell ref="B192:B194"/>
    <mergeCell ref="A186:A188"/>
    <mergeCell ref="B186:B188"/>
    <mergeCell ref="A195:A197"/>
    <mergeCell ref="B195:B197"/>
    <mergeCell ref="A189:A191"/>
    <mergeCell ref="B189:B191"/>
    <mergeCell ref="A198:A200"/>
    <mergeCell ref="B198:B200"/>
    <mergeCell ref="A167:A169"/>
    <mergeCell ref="B167:B169"/>
    <mergeCell ref="A155:A157"/>
    <mergeCell ref="B155:B157"/>
    <mergeCell ref="A158:A160"/>
    <mergeCell ref="B158:B160"/>
    <mergeCell ref="A161:A163"/>
    <mergeCell ref="B161:B163"/>
    <mergeCell ref="A183:A185"/>
    <mergeCell ref="B183:B185"/>
    <mergeCell ref="H1:J1"/>
    <mergeCell ref="A136:J136"/>
    <mergeCell ref="A137:A139"/>
    <mergeCell ref="B137:B139"/>
    <mergeCell ref="J137:J169"/>
    <mergeCell ref="A149:A151"/>
    <mergeCell ref="A446:B448"/>
    <mergeCell ref="J118:J121"/>
    <mergeCell ref="J371:J374"/>
    <mergeCell ref="J446:J448"/>
    <mergeCell ref="B337:B339"/>
    <mergeCell ref="A337:A339"/>
    <mergeCell ref="A375:A378"/>
    <mergeCell ref="B375:B378"/>
    <mergeCell ref="A379:B382"/>
    <mergeCell ref="J379:J382"/>
    <mergeCell ref="J375:J378"/>
    <mergeCell ref="A370:J370"/>
    <mergeCell ref="A371:A374"/>
    <mergeCell ref="B371:B374"/>
    <mergeCell ref="A365:B369"/>
    <mergeCell ref="J365:J369"/>
    <mergeCell ref="A118:B121"/>
    <mergeCell ref="A334:A336"/>
    <mergeCell ref="A90:J90"/>
    <mergeCell ref="D118:D121"/>
    <mergeCell ref="E118:E121"/>
    <mergeCell ref="F118:F121"/>
    <mergeCell ref="G118:G121"/>
    <mergeCell ref="A104:A106"/>
    <mergeCell ref="B104:B106"/>
    <mergeCell ref="A115:B117"/>
    <mergeCell ref="J115:J117"/>
    <mergeCell ref="H118:H121"/>
    <mergeCell ref="I118:I121"/>
    <mergeCell ref="J96:J114"/>
    <mergeCell ref="A96:A100"/>
    <mergeCell ref="A112:A114"/>
    <mergeCell ref="A107:A111"/>
    <mergeCell ref="B107:B111"/>
    <mergeCell ref="B96:B100"/>
    <mergeCell ref="B112:B114"/>
    <mergeCell ref="A101:A103"/>
    <mergeCell ref="B101:B103"/>
    <mergeCell ref="C118:C121"/>
    <mergeCell ref="A91:A95"/>
    <mergeCell ref="B91:B95"/>
    <mergeCell ref="B2:J3"/>
    <mergeCell ref="D5:I5"/>
    <mergeCell ref="J5:J7"/>
    <mergeCell ref="D6:D7"/>
    <mergeCell ref="E6:I6"/>
    <mergeCell ref="B5:B7"/>
    <mergeCell ref="C5:C7"/>
    <mergeCell ref="A5:A7"/>
    <mergeCell ref="A89:J89"/>
    <mergeCell ref="A9:J9"/>
    <mergeCell ref="A10:J10"/>
    <mergeCell ref="A11:A13"/>
    <mergeCell ref="B11:B13"/>
    <mergeCell ref="J11:J13"/>
    <mergeCell ref="A14:A17"/>
    <mergeCell ref="B14:B17"/>
    <mergeCell ref="J14:J17"/>
    <mergeCell ref="A18:B20"/>
    <mergeCell ref="J18:J20"/>
    <mergeCell ref="A21:J21"/>
    <mergeCell ref="A22:A25"/>
    <mergeCell ref="B22:B25"/>
    <mergeCell ref="J22:J25"/>
    <mergeCell ref="A26:A29"/>
    <mergeCell ref="B395:B400"/>
    <mergeCell ref="J428:J432"/>
    <mergeCell ref="A269:A271"/>
    <mergeCell ref="B269:B271"/>
    <mergeCell ref="D350:D353"/>
    <mergeCell ref="E350:E353"/>
    <mergeCell ref="F350:F353"/>
    <mergeCell ref="G350:G353"/>
    <mergeCell ref="H350:H353"/>
    <mergeCell ref="I350:I353"/>
    <mergeCell ref="A350:B353"/>
    <mergeCell ref="A333:J333"/>
    <mergeCell ref="A275:A277"/>
    <mergeCell ref="B275:B277"/>
    <mergeCell ref="A293:A295"/>
    <mergeCell ref="B293:B295"/>
    <mergeCell ref="A284:A286"/>
    <mergeCell ref="B284:B286"/>
    <mergeCell ref="A401:B405"/>
    <mergeCell ref="J401:J405"/>
    <mergeCell ref="A406:B409"/>
    <mergeCell ref="F343:F346"/>
    <mergeCell ref="G343:G346"/>
    <mergeCell ref="H343:H346"/>
    <mergeCell ref="B287:B289"/>
    <mergeCell ref="A307:B309"/>
    <mergeCell ref="J307:J309"/>
    <mergeCell ref="A310:B313"/>
    <mergeCell ref="C310:C313"/>
    <mergeCell ref="A122:J122"/>
    <mergeCell ref="A123:A125"/>
    <mergeCell ref="B123:B125"/>
    <mergeCell ref="J123:J128"/>
    <mergeCell ref="A126:A128"/>
    <mergeCell ref="B126:B128"/>
    <mergeCell ref="J129:J131"/>
    <mergeCell ref="A132:B135"/>
    <mergeCell ref="C132:C135"/>
    <mergeCell ref="D132:D135"/>
    <mergeCell ref="E132:E135"/>
    <mergeCell ref="F132:F135"/>
    <mergeCell ref="G132:G135"/>
    <mergeCell ref="H132:H135"/>
    <mergeCell ref="I132:I135"/>
    <mergeCell ref="J132:J135"/>
    <mergeCell ref="A129:B131"/>
    <mergeCell ref="A152:A154"/>
    <mergeCell ref="B152:B154"/>
  </mergeCells>
  <pageMargins left="0.70866141732283472" right="0.31496062992125984" top="0.74803149606299213" bottom="0.15748031496062992" header="0.31496062992125984" footer="0.31496062992125984"/>
  <pageSetup paperSize="9" scale="70" fitToHeight="0" orientation="portrait" r:id="rId1"/>
  <rowBreaks count="3" manualBreakCount="3">
    <brk id="135" max="16383" man="1"/>
    <brk id="214" max="16383" man="1"/>
    <brk id="3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261" t="s">
        <v>11</v>
      </c>
      <c r="D25" s="262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233"/>
      <c r="D26" s="234"/>
      <c r="E26" s="4"/>
    </row>
    <row r="27" spans="3:20">
      <c r="C27" s="263"/>
      <c r="D27" s="264"/>
      <c r="E27" s="4"/>
    </row>
    <row r="28" spans="3:20">
      <c r="E28" s="4"/>
    </row>
    <row r="29" spans="3:20">
      <c r="E29" s="4"/>
    </row>
    <row r="30" spans="3:20" ht="72.75">
      <c r="E30" s="7" t="s">
        <v>9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7:20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7:20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2024-01-31T05:16:44Z</dcterms:modified>
</cp:coreProperties>
</file>