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32" i="1"/>
  <c r="H131"/>
  <c r="H202"/>
  <c r="F202"/>
  <c r="E202"/>
  <c r="D202"/>
  <c r="H48"/>
  <c r="D48"/>
  <c r="H44"/>
  <c r="H195"/>
  <c r="G195"/>
  <c r="F195"/>
  <c r="E19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H133"/>
  <c r="G133"/>
  <c r="F133"/>
  <c r="E133"/>
  <c r="D127"/>
  <c r="D128"/>
  <c r="D129"/>
  <c r="D130"/>
  <c r="D113"/>
  <c r="D114"/>
  <c r="D115"/>
  <c r="D116"/>
  <c r="D117"/>
  <c r="D118"/>
  <c r="D119"/>
  <c r="D120"/>
  <c r="D121"/>
  <c r="D122"/>
  <c r="D123"/>
  <c r="D124"/>
  <c r="D125"/>
  <c r="D126"/>
  <c r="H107"/>
  <c r="H106"/>
  <c r="G107"/>
  <c r="F107"/>
  <c r="E107"/>
  <c r="D86"/>
  <c r="D85"/>
  <c r="D95"/>
  <c r="D96"/>
  <c r="D97"/>
  <c r="D98"/>
  <c r="D99"/>
  <c r="D100"/>
  <c r="D101"/>
  <c r="D102"/>
  <c r="D103"/>
  <c r="D91"/>
  <c r="D78"/>
  <c r="D79"/>
  <c r="D80"/>
  <c r="D81"/>
  <c r="D82"/>
  <c r="D83"/>
  <c r="H71"/>
  <c r="H72"/>
  <c r="H73"/>
  <c r="H70"/>
  <c r="D57"/>
  <c r="D56"/>
  <c r="D55"/>
  <c r="D54"/>
  <c r="G72"/>
  <c r="F72"/>
  <c r="E72"/>
  <c r="D52"/>
  <c r="D53"/>
  <c r="D58"/>
  <c r="D59"/>
  <c r="D60"/>
  <c r="D61"/>
  <c r="D62"/>
  <c r="D63"/>
  <c r="D64"/>
  <c r="D65"/>
  <c r="D66"/>
  <c r="D67"/>
  <c r="D68"/>
  <c r="D69"/>
  <c r="D14"/>
  <c r="D15"/>
  <c r="D16"/>
  <c r="D17"/>
  <c r="D18"/>
  <c r="D19"/>
  <c r="D20"/>
  <c r="D21"/>
  <c r="D22"/>
  <c r="D23"/>
  <c r="D24"/>
  <c r="D25"/>
  <c r="D26"/>
  <c r="D27"/>
  <c r="D28"/>
  <c r="D29"/>
  <c r="D11"/>
  <c r="D12"/>
  <c r="D13"/>
  <c r="D37"/>
  <c r="D38"/>
  <c r="D39"/>
  <c r="D40"/>
  <c r="D44" s="1"/>
  <c r="D41"/>
  <c r="D42"/>
  <c r="D43"/>
  <c r="H46"/>
  <c r="G46"/>
  <c r="F46"/>
  <c r="E46"/>
  <c r="H33"/>
  <c r="H32"/>
  <c r="G32"/>
  <c r="F32"/>
  <c r="E32"/>
  <c r="D90"/>
  <c r="D92"/>
  <c r="D93"/>
  <c r="D89"/>
  <c r="D84"/>
  <c r="E73"/>
  <c r="F73"/>
  <c r="G73"/>
  <c r="E71"/>
  <c r="F71"/>
  <c r="G71"/>
  <c r="E70"/>
  <c r="F70"/>
  <c r="G70"/>
  <c r="D70" s="1"/>
  <c r="H30"/>
  <c r="D112"/>
  <c r="D111"/>
  <c r="D77"/>
  <c r="D76"/>
  <c r="D51"/>
  <c r="D50"/>
  <c r="D36"/>
  <c r="D10"/>
  <c r="E196"/>
  <c r="F196"/>
  <c r="G196"/>
  <c r="H196"/>
  <c r="E194"/>
  <c r="F194"/>
  <c r="G194"/>
  <c r="H194"/>
  <c r="E193"/>
  <c r="F193"/>
  <c r="G193"/>
  <c r="H193"/>
  <c r="D138"/>
  <c r="D137"/>
  <c r="E134"/>
  <c r="F134"/>
  <c r="G134"/>
  <c r="H134"/>
  <c r="E132"/>
  <c r="F132"/>
  <c r="G132"/>
  <c r="E131"/>
  <c r="F131"/>
  <c r="G131"/>
  <c r="E108"/>
  <c r="F108"/>
  <c r="G108"/>
  <c r="H108"/>
  <c r="E106"/>
  <c r="F106"/>
  <c r="G106"/>
  <c r="E105"/>
  <c r="F105"/>
  <c r="G105"/>
  <c r="H105"/>
  <c r="H109" s="1"/>
  <c r="D104"/>
  <c r="D94"/>
  <c r="D87"/>
  <c r="E47"/>
  <c r="F47"/>
  <c r="G47"/>
  <c r="H47"/>
  <c r="E45"/>
  <c r="F45"/>
  <c r="G45"/>
  <c r="H45"/>
  <c r="E44"/>
  <c r="F44"/>
  <c r="G44"/>
  <c r="F33"/>
  <c r="G33"/>
  <c r="E33"/>
  <c r="F31"/>
  <c r="G31"/>
  <c r="H31"/>
  <c r="E31"/>
  <c r="F30"/>
  <c r="G30"/>
  <c r="E30"/>
  <c r="E109" l="1"/>
  <c r="F200"/>
  <c r="E200"/>
  <c r="H200"/>
  <c r="G200"/>
  <c r="D195"/>
  <c r="D200" s="1"/>
  <c r="G197"/>
  <c r="F197"/>
  <c r="E197"/>
  <c r="D133"/>
  <c r="H135"/>
  <c r="F135"/>
  <c r="D107"/>
  <c r="G135"/>
  <c r="G109"/>
  <c r="H201"/>
  <c r="F109"/>
  <c r="H74"/>
  <c r="D73"/>
  <c r="D72"/>
  <c r="D71"/>
  <c r="D46"/>
  <c r="F74"/>
  <c r="H199"/>
  <c r="G199"/>
  <c r="G34"/>
  <c r="D32"/>
  <c r="F199"/>
  <c r="F201"/>
  <c r="D132"/>
  <c r="E199"/>
  <c r="E201"/>
  <c r="G201"/>
  <c r="E135"/>
  <c r="H198"/>
  <c r="E34"/>
  <c r="G198"/>
  <c r="F198"/>
  <c r="E198"/>
  <c r="E74"/>
  <c r="F34"/>
  <c r="G74"/>
  <c r="H197"/>
  <c r="D196"/>
  <c r="D47"/>
  <c r="H34"/>
  <c r="G48"/>
  <c r="E48"/>
  <c r="F48"/>
  <c r="D193"/>
  <c r="D105"/>
  <c r="D108"/>
  <c r="D194"/>
  <c r="D106"/>
  <c r="D45"/>
  <c r="D131"/>
  <c r="D134"/>
  <c r="D30"/>
  <c r="D33"/>
  <c r="D31"/>
  <c r="G202" l="1"/>
  <c r="D34"/>
  <c r="D199"/>
  <c r="D201"/>
  <c r="D198"/>
  <c r="D74"/>
  <c r="D135"/>
  <c r="D197"/>
  <c r="D109"/>
</calcChain>
</file>

<file path=xl/sharedStrings.xml><?xml version="1.0" encoding="utf-8"?>
<sst xmlns="http://schemas.openxmlformats.org/spreadsheetml/2006/main" count="90" uniqueCount="75">
  <si>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</si>
  <si>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</si>
  <si>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</si>
  <si>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</si>
  <si>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</si>
  <si>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</si>
  <si>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</si>
  <si>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</si>
  <si>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</si>
  <si>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1.Подпрограмма «Безопасность муниципального образования»</t>
  </si>
  <si>
    <t>Администрация Гостицкого сельского поселения</t>
  </si>
  <si>
    <t>2.Подпрограмма «Дорожное хозяйство»</t>
  </si>
  <si>
    <t>3.Подпрограмма «Жилищно-коммунальное хозяйство»</t>
  </si>
  <si>
    <t>4.Подпрограмма «Благоустройство территории»</t>
  </si>
  <si>
    <t>5.Подпрограмма «Культура, молодежная политика, физическая культура и спорт»</t>
  </si>
  <si>
    <t>6.Подпрограмма «Муниципальное управление»</t>
  </si>
  <si>
    <t>№ п/п</t>
  </si>
  <si>
    <t>Мероприятия по укреплению пожарной безопасности</t>
  </si>
  <si>
    <t>Мероприятия по укреплению общественного порядка, противодействию терроризму и экстремизму</t>
  </si>
  <si>
    <t>Создание местной системы оповещения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</si>
  <si>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</si>
  <si>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</si>
  <si>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</si>
  <si>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Мероприятия в области жилищного хозяйства</t>
  </si>
  <si>
    <t>Ремонт и содержание объектов газоснабжения</t>
  </si>
  <si>
    <t>Итого по подпрограмме «Дорожное хозяйство»</t>
  </si>
  <si>
    <t>Итого по подпрограмме «Безопасность муниципального образования»</t>
  </si>
  <si>
    <t>Ремонт и содержание уличного освещения</t>
  </si>
  <si>
    <t>Мероприятия по озеленению территории</t>
  </si>
  <si>
    <t>Реализация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</si>
  <si>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</si>
  <si>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Реализация приоритетного проекта "Формирование комфортной городской среды"</t>
  </si>
  <si>
    <t>Прочие мероприятия в области благоустройства</t>
  </si>
  <si>
    <t>Содержание Дома культуры</t>
  </si>
  <si>
    <t>Организация и проведение мероприятий для детей и молодежи</t>
  </si>
  <si>
    <t>Обеспечение выплат стимулирующего характера работникам муниципальных учреждений культуры Ленинградской области</t>
  </si>
  <si>
    <t>Резервный фонд администрации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</si>
  <si>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</si>
  <si>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</si>
  <si>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</si>
  <si>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Содержание и обслуживание объектов муниципального имущества</t>
  </si>
  <si>
    <t>Внутренний муниципальный финансовый контроль</t>
  </si>
  <si>
    <t>Осуществление первичного воинского учета</t>
  </si>
  <si>
    <t>Осуществление отдельного государственного полномочия Ленинградской области в сфере административных правоотношений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</si>
  <si>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</si>
  <si>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</si>
  <si>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Поощрение старост</t>
  </si>
  <si>
    <t>Пенсия за выслугу лет муниципальным служащим</t>
  </si>
  <si>
    <t>Проведение выборов в совет депутатов муниципального образования</t>
  </si>
  <si>
    <t>Итого по подпрограмме «Жилищно-коммунальное хозяйство»</t>
  </si>
  <si>
    <t>Итого по подпрограмме «Благоустройство территории»</t>
  </si>
  <si>
    <t>Итого по подпрограмме «Культура, молодежная политика, физическая культура и спорт»</t>
  </si>
  <si>
    <t>Итого по подпрограммеа «Муниципальное управление»</t>
  </si>
  <si>
    <t>Приложение 1 к Программе</t>
  </si>
  <si>
    <t>Тыс.руб.</t>
  </si>
  <si>
    <t>Создание, содержание и организация аварийно-спасательных служб и (или) аварийно-спасательных формирований</t>
  </si>
  <si>
    <t>Организации ритуальных услуг в части создания специализированной службы по вопросам похоронного дела</t>
  </si>
  <si>
    <t xml:space="preserve"> Участие в предупреждение и ликвидация последствий чрезвычайных ситуаций</t>
  </si>
  <si>
    <t>ВСЕГО</t>
  </si>
  <si>
    <t>ВСЕГО по подпрограмме «Безопасность муниципального образования»</t>
  </si>
  <si>
    <t>ВСЕГО по подпрограмме «Дорожное хозяйство»</t>
  </si>
  <si>
    <t>ВСЕГО по Программе</t>
  </si>
  <si>
    <t>ВСЕГО по подпрограмме «Жилищно-коммунальное хозяйство»</t>
  </si>
  <si>
    <t>ВСЕГО по подпрограмме «Благоустройство территории»</t>
  </si>
  <si>
    <t>ВСЕГО по подпрограмме «Культура, молодежная политика, физическая культура и спорт»</t>
  </si>
  <si>
    <t>ВСЕГО по подпрограмме «Муниципальное управление»</t>
  </si>
  <si>
    <t>Ремонт и содержание объектов теплоснабжения</t>
  </si>
  <si>
    <t>ИТОГО</t>
  </si>
  <si>
    <t xml:space="preserve"> 2022-2025</t>
  </si>
  <si>
    <t>Прочие мероприятия в области коммунального хозяйства</t>
  </si>
  <si>
    <t>Организация и проведение культурно-массовых мероприятий</t>
  </si>
  <si>
    <t>2022-2025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</si>
  <si>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</si>
  <si>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</si>
  <si>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r>
      <rPr>
        <b/>
        <sz val="11"/>
        <color theme="1"/>
        <rFont val="Times New Roman"/>
        <family val="1"/>
        <charset val="204"/>
      </rPr>
      <t>План мероприятий муниципальной программы 
«Развитие Гостицкого сельского поселения»
на 2022-2025 годы</t>
    </r>
    <r>
      <rPr>
        <sz val="11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</si>
</sst>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#,##0.0000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6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3" fillId="0" borderId="6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0" fillId="0" borderId="0" xfId="0" applyFill="1"/>
    <xf numFmtId="164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 wrapText="1"/>
    </xf>
    <xf numFmtId="164" fontId="1" fillId="0" borderId="25" xfId="0" applyNumberFormat="1" applyFont="1" applyFill="1" applyBorder="1" applyAlignment="1">
      <alignment horizontal="center" wrapText="1"/>
    </xf>
    <xf numFmtId="164" fontId="1" fillId="0" borderId="26" xfId="0" applyNumberFormat="1" applyFont="1" applyFill="1" applyBorder="1" applyAlignment="1">
      <alignment horizontal="center" wrapText="1"/>
    </xf>
    <xf numFmtId="164" fontId="2" fillId="0" borderId="23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7" xfId="0" applyBorder="1"/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2"/>
  <sheetViews>
    <sheetView tabSelected="1" topLeftCell="A178" zoomScale="110" zoomScaleNormal="110" zoomScaleSheetLayoutView="90" workbookViewId="0">
      <selection activeCell="B141" sqref="B141:B144"/>
    </sheetView>
  </sheetViews>
  <sheetFormatPr defaultColWidth="8.85546875" defaultRowHeight="15.6" customHeight="1"/>
  <cols>
    <col min="1" max="1" width="2.85546875" style="4" customWidth="1"/>
    <col min="2" max="2" width="27.140625" style="4" customWidth="1"/>
    <col min="3" max="3" width="8.85546875" style="4" customWidth="1"/>
    <col min="4" max="4" width="14.28515625" style="4" customWidth="1"/>
    <col min="5" max="5" width="13.28515625" style="4" customWidth="1"/>
    <col min="6" max="6" width="12.5703125" style="4" customWidth="1"/>
    <col min="7" max="7" width="12" style="4" customWidth="1"/>
    <col min="8" max="8" width="13.42578125" style="4" customWidth="1"/>
    <col min="9" max="9" width="12.7109375" style="4" customWidth="1"/>
    <col min="10" max="23" width="8.85546875" style="13"/>
    <col min="24" max="16384" width="8.85546875" style="4"/>
  </cols>
  <sheetData>
    <row r="1" spans="1:9" ht="21" customHeight="1">
      <c r="H1" s="87" t="s">
        <v>53</v>
      </c>
      <c r="I1" s="87"/>
    </row>
    <row r="2" spans="1:9" ht="25.9" customHeight="1">
      <c r="B2" s="88" t="s">
        <v>74</v>
      </c>
      <c r="C2" s="88"/>
      <c r="D2" s="88"/>
      <c r="E2" s="88"/>
      <c r="F2" s="88"/>
      <c r="G2" s="88"/>
      <c r="H2" s="88"/>
      <c r="I2" s="88"/>
    </row>
    <row r="3" spans="1:9" ht="27" customHeight="1">
      <c r="B3" s="88"/>
      <c r="C3" s="88"/>
      <c r="D3" s="88"/>
      <c r="E3" s="88"/>
      <c r="F3" s="88"/>
      <c r="G3" s="88"/>
      <c r="H3" s="88"/>
      <c r="I3" s="88"/>
    </row>
    <row r="4" spans="1:9" ht="13.15" customHeight="1" thickBot="1">
      <c r="A4" s="6"/>
      <c r="B4" s="6"/>
      <c r="C4" s="6"/>
      <c r="D4" s="6"/>
      <c r="E4" s="6"/>
      <c r="F4" s="6"/>
      <c r="G4" s="6"/>
      <c r="H4" s="6"/>
      <c r="I4" s="16" t="s">
        <v>54</v>
      </c>
    </row>
    <row r="5" spans="1:9" ht="23.45" customHeight="1">
      <c r="A5" s="96" t="s">
        <v>16</v>
      </c>
      <c r="B5" s="89" t="s">
        <v>0</v>
      </c>
      <c r="C5" s="89" t="s">
        <v>1</v>
      </c>
      <c r="D5" s="89" t="s">
        <v>2</v>
      </c>
      <c r="E5" s="89"/>
      <c r="F5" s="89"/>
      <c r="G5" s="89"/>
      <c r="H5" s="89"/>
      <c r="I5" s="90" t="s">
        <v>3</v>
      </c>
    </row>
    <row r="6" spans="1:9" ht="15.6" customHeight="1">
      <c r="A6" s="97"/>
      <c r="B6" s="92"/>
      <c r="C6" s="92"/>
      <c r="D6" s="92" t="s">
        <v>58</v>
      </c>
      <c r="E6" s="92" t="s">
        <v>4</v>
      </c>
      <c r="F6" s="92"/>
      <c r="G6" s="92"/>
      <c r="H6" s="92"/>
      <c r="I6" s="91"/>
    </row>
    <row r="7" spans="1:9" ht="24">
      <c r="A7" s="97"/>
      <c r="B7" s="92"/>
      <c r="C7" s="92"/>
      <c r="D7" s="92"/>
      <c r="E7" s="17" t="s">
        <v>5</v>
      </c>
      <c r="F7" s="17" t="s">
        <v>6</v>
      </c>
      <c r="G7" s="17" t="s">
        <v>7</v>
      </c>
      <c r="H7" s="17" t="s">
        <v>8</v>
      </c>
      <c r="I7" s="91"/>
    </row>
    <row r="8" spans="1:9" ht="15">
      <c r="A8" s="1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19">
        <v>9</v>
      </c>
    </row>
    <row r="9" spans="1:9" ht="15.6" customHeight="1" thickBot="1">
      <c r="A9" s="93" t="s">
        <v>9</v>
      </c>
      <c r="B9" s="94"/>
      <c r="C9" s="94"/>
      <c r="D9" s="94"/>
      <c r="E9" s="94"/>
      <c r="F9" s="94"/>
      <c r="G9" s="94"/>
      <c r="H9" s="94"/>
      <c r="I9" s="95"/>
    </row>
    <row r="10" spans="1:9" ht="15">
      <c r="A10" s="60">
        <v>1</v>
      </c>
      <c r="B10" s="63" t="s">
        <v>17</v>
      </c>
      <c r="C10" s="31">
        <v>2022</v>
      </c>
      <c r="D10" s="32">
        <f t="shared" ref="D10:D29" si="0">E10+F10+G10+H10</f>
        <v>173.2</v>
      </c>
      <c r="E10" s="32">
        <v>0</v>
      </c>
      <c r="F10" s="32">
        <v>0</v>
      </c>
      <c r="G10" s="32">
        <v>0</v>
      </c>
      <c r="H10" s="33">
        <v>173.2</v>
      </c>
      <c r="I10" s="57" t="s">
        <v>10</v>
      </c>
    </row>
    <row r="11" spans="1:9" ht="15">
      <c r="A11" s="61"/>
      <c r="B11" s="64"/>
      <c r="C11" s="29">
        <v>2023</v>
      </c>
      <c r="D11" s="28">
        <f t="shared" si="0"/>
        <v>173.1</v>
      </c>
      <c r="E11" s="28">
        <v>0</v>
      </c>
      <c r="F11" s="28">
        <v>0</v>
      </c>
      <c r="G11" s="28">
        <v>0</v>
      </c>
      <c r="H11" s="34">
        <v>173.1</v>
      </c>
      <c r="I11" s="58"/>
    </row>
    <row r="12" spans="1:9" ht="15">
      <c r="A12" s="61"/>
      <c r="B12" s="64"/>
      <c r="C12" s="29">
        <v>2024</v>
      </c>
      <c r="D12" s="28">
        <f t="shared" si="0"/>
        <v>162.4</v>
      </c>
      <c r="E12" s="28">
        <v>0</v>
      </c>
      <c r="F12" s="28">
        <v>0</v>
      </c>
      <c r="G12" s="28">
        <v>0</v>
      </c>
      <c r="H12" s="34">
        <v>162.4</v>
      </c>
      <c r="I12" s="58"/>
    </row>
    <row r="13" spans="1:9" ht="15.75" thickBot="1">
      <c r="A13" s="62"/>
      <c r="B13" s="65"/>
      <c r="C13" s="35">
        <v>2025</v>
      </c>
      <c r="D13" s="36">
        <f t="shared" si="0"/>
        <v>162.4</v>
      </c>
      <c r="E13" s="36">
        <v>0</v>
      </c>
      <c r="F13" s="36">
        <v>0</v>
      </c>
      <c r="G13" s="36">
        <v>0</v>
      </c>
      <c r="H13" s="37">
        <v>162.4</v>
      </c>
      <c r="I13" s="58"/>
    </row>
    <row r="14" spans="1:9" ht="15">
      <c r="A14" s="60">
        <v>2</v>
      </c>
      <c r="B14" s="63" t="s">
        <v>18</v>
      </c>
      <c r="C14" s="31">
        <v>2022</v>
      </c>
      <c r="D14" s="32">
        <f t="shared" si="0"/>
        <v>17.3</v>
      </c>
      <c r="E14" s="32">
        <v>0</v>
      </c>
      <c r="F14" s="32">
        <v>0</v>
      </c>
      <c r="G14" s="32">
        <v>0</v>
      </c>
      <c r="H14" s="33">
        <v>17.3</v>
      </c>
      <c r="I14" s="58"/>
    </row>
    <row r="15" spans="1:9" ht="15">
      <c r="A15" s="61"/>
      <c r="B15" s="64"/>
      <c r="C15" s="29">
        <v>2023</v>
      </c>
      <c r="D15" s="28">
        <f t="shared" si="0"/>
        <v>17.3</v>
      </c>
      <c r="E15" s="28">
        <v>0</v>
      </c>
      <c r="F15" s="28">
        <v>0</v>
      </c>
      <c r="G15" s="28">
        <v>0</v>
      </c>
      <c r="H15" s="34">
        <v>17.3</v>
      </c>
      <c r="I15" s="58"/>
    </row>
    <row r="16" spans="1:9" ht="15">
      <c r="A16" s="61"/>
      <c r="B16" s="64"/>
      <c r="C16" s="29">
        <v>2024</v>
      </c>
      <c r="D16" s="28">
        <f t="shared" si="0"/>
        <v>1</v>
      </c>
      <c r="E16" s="28">
        <v>0</v>
      </c>
      <c r="F16" s="28">
        <v>0</v>
      </c>
      <c r="G16" s="28">
        <v>0</v>
      </c>
      <c r="H16" s="34">
        <v>1</v>
      </c>
      <c r="I16" s="58"/>
    </row>
    <row r="17" spans="1:9" ht="19.899999999999999" customHeight="1" thickBot="1">
      <c r="A17" s="62"/>
      <c r="B17" s="65"/>
      <c r="C17" s="35">
        <v>2025</v>
      </c>
      <c r="D17" s="36">
        <f t="shared" si="0"/>
        <v>1</v>
      </c>
      <c r="E17" s="36">
        <v>0</v>
      </c>
      <c r="F17" s="36">
        <v>0</v>
      </c>
      <c r="G17" s="36">
        <v>0</v>
      </c>
      <c r="H17" s="37">
        <v>1</v>
      </c>
      <c r="I17" s="58"/>
    </row>
    <row r="18" spans="1:9" ht="15">
      <c r="A18" s="60">
        <v>3</v>
      </c>
      <c r="B18" s="63" t="s">
        <v>19</v>
      </c>
      <c r="C18" s="31">
        <v>2022</v>
      </c>
      <c r="D18" s="32">
        <f t="shared" si="0"/>
        <v>1632.6</v>
      </c>
      <c r="E18" s="32">
        <v>0</v>
      </c>
      <c r="F18" s="32">
        <v>0</v>
      </c>
      <c r="G18" s="32">
        <v>0</v>
      </c>
      <c r="H18" s="33">
        <v>1632.6</v>
      </c>
      <c r="I18" s="58"/>
    </row>
    <row r="19" spans="1:9" ht="15">
      <c r="A19" s="61"/>
      <c r="B19" s="64"/>
      <c r="C19" s="29">
        <v>2023</v>
      </c>
      <c r="D19" s="28">
        <f t="shared" si="0"/>
        <v>1631</v>
      </c>
      <c r="E19" s="28">
        <v>0</v>
      </c>
      <c r="F19" s="28">
        <v>0</v>
      </c>
      <c r="G19" s="28">
        <v>0</v>
      </c>
      <c r="H19" s="34">
        <v>1631</v>
      </c>
      <c r="I19" s="58"/>
    </row>
    <row r="20" spans="1:9" ht="15">
      <c r="A20" s="61"/>
      <c r="B20" s="64"/>
      <c r="C20" s="29">
        <v>2024</v>
      </c>
      <c r="D20" s="28">
        <f t="shared" si="0"/>
        <v>114.5</v>
      </c>
      <c r="E20" s="28">
        <v>0</v>
      </c>
      <c r="F20" s="28">
        <v>0</v>
      </c>
      <c r="G20" s="28">
        <v>0</v>
      </c>
      <c r="H20" s="34">
        <v>114.5</v>
      </c>
      <c r="I20" s="58"/>
    </row>
    <row r="21" spans="1:9" ht="15.75" thickBot="1">
      <c r="A21" s="62"/>
      <c r="B21" s="65"/>
      <c r="C21" s="35">
        <v>2025</v>
      </c>
      <c r="D21" s="36">
        <f t="shared" si="0"/>
        <v>114.5</v>
      </c>
      <c r="E21" s="36">
        <v>0</v>
      </c>
      <c r="F21" s="36">
        <v>0</v>
      </c>
      <c r="G21" s="36">
        <v>0</v>
      </c>
      <c r="H21" s="37">
        <v>114.5</v>
      </c>
      <c r="I21" s="58"/>
    </row>
    <row r="22" spans="1:9" ht="15">
      <c r="A22" s="60">
        <v>4</v>
      </c>
      <c r="B22" s="63" t="s">
        <v>57</v>
      </c>
      <c r="C22" s="31">
        <v>2022</v>
      </c>
      <c r="D22" s="32">
        <f t="shared" si="0"/>
        <v>10</v>
      </c>
      <c r="E22" s="32">
        <v>0</v>
      </c>
      <c r="F22" s="32">
        <v>0</v>
      </c>
      <c r="G22" s="32">
        <v>0</v>
      </c>
      <c r="H22" s="33">
        <v>10</v>
      </c>
      <c r="I22" s="58"/>
    </row>
    <row r="23" spans="1:9" ht="15">
      <c r="A23" s="61"/>
      <c r="B23" s="64"/>
      <c r="C23" s="29">
        <v>2023</v>
      </c>
      <c r="D23" s="28">
        <f t="shared" si="0"/>
        <v>10</v>
      </c>
      <c r="E23" s="28">
        <v>0</v>
      </c>
      <c r="F23" s="28">
        <v>0</v>
      </c>
      <c r="G23" s="28">
        <v>0</v>
      </c>
      <c r="H23" s="34">
        <v>10</v>
      </c>
      <c r="I23" s="58"/>
    </row>
    <row r="24" spans="1:9" ht="15">
      <c r="A24" s="61"/>
      <c r="B24" s="64"/>
      <c r="C24" s="29">
        <v>2024</v>
      </c>
      <c r="D24" s="28">
        <f t="shared" si="0"/>
        <v>0</v>
      </c>
      <c r="E24" s="28">
        <v>0</v>
      </c>
      <c r="F24" s="28">
        <v>0</v>
      </c>
      <c r="G24" s="28">
        <v>0</v>
      </c>
      <c r="H24" s="34">
        <v>0</v>
      </c>
      <c r="I24" s="58"/>
    </row>
    <row r="25" spans="1:9" ht="15.75" thickBot="1">
      <c r="A25" s="62"/>
      <c r="B25" s="65"/>
      <c r="C25" s="35">
        <v>2025</v>
      </c>
      <c r="D25" s="36">
        <f t="shared" si="0"/>
        <v>0</v>
      </c>
      <c r="E25" s="36">
        <v>0</v>
      </c>
      <c r="F25" s="36">
        <v>0</v>
      </c>
      <c r="G25" s="36">
        <v>0</v>
      </c>
      <c r="H25" s="37">
        <v>0</v>
      </c>
      <c r="I25" s="58"/>
    </row>
    <row r="26" spans="1:9" ht="15">
      <c r="A26" s="60">
        <v>5</v>
      </c>
      <c r="B26" s="63" t="s">
        <v>55</v>
      </c>
      <c r="C26" s="31">
        <v>2022</v>
      </c>
      <c r="D26" s="32">
        <f t="shared" si="0"/>
        <v>1</v>
      </c>
      <c r="E26" s="32">
        <v>0</v>
      </c>
      <c r="F26" s="32">
        <v>0</v>
      </c>
      <c r="G26" s="32">
        <v>0</v>
      </c>
      <c r="H26" s="33">
        <v>1</v>
      </c>
      <c r="I26" s="58"/>
    </row>
    <row r="27" spans="1:9" ht="15">
      <c r="A27" s="61"/>
      <c r="B27" s="64"/>
      <c r="C27" s="29">
        <v>2023</v>
      </c>
      <c r="D27" s="28">
        <f t="shared" si="0"/>
        <v>1</v>
      </c>
      <c r="E27" s="28">
        <v>0</v>
      </c>
      <c r="F27" s="28">
        <v>0</v>
      </c>
      <c r="G27" s="28">
        <v>0</v>
      </c>
      <c r="H27" s="34">
        <v>1</v>
      </c>
      <c r="I27" s="58"/>
    </row>
    <row r="28" spans="1:9" ht="15">
      <c r="A28" s="61"/>
      <c r="B28" s="64"/>
      <c r="C28" s="29">
        <v>2024</v>
      </c>
      <c r="D28" s="28">
        <f t="shared" si="0"/>
        <v>0</v>
      </c>
      <c r="E28" s="28">
        <v>0</v>
      </c>
      <c r="F28" s="28">
        <v>0</v>
      </c>
      <c r="G28" s="28">
        <v>0</v>
      </c>
      <c r="H28" s="34">
        <v>0</v>
      </c>
      <c r="I28" s="58"/>
    </row>
    <row r="29" spans="1:9" ht="21.6" customHeight="1" thickBot="1">
      <c r="A29" s="62"/>
      <c r="B29" s="65"/>
      <c r="C29" s="35">
        <v>2025</v>
      </c>
      <c r="D29" s="36">
        <f t="shared" si="0"/>
        <v>0</v>
      </c>
      <c r="E29" s="36">
        <v>0</v>
      </c>
      <c r="F29" s="36">
        <v>0</v>
      </c>
      <c r="G29" s="36">
        <v>0</v>
      </c>
      <c r="H29" s="37">
        <v>0</v>
      </c>
      <c r="I29" s="59"/>
    </row>
    <row r="30" spans="1:9" s="6" customFormat="1" ht="12.75">
      <c r="A30" s="66" t="s">
        <v>26</v>
      </c>
      <c r="B30" s="67"/>
      <c r="C30" s="40">
        <v>2022</v>
      </c>
      <c r="D30" s="41">
        <f t="shared" ref="D30:D33" si="1">E30+F30+G30+H30</f>
        <v>1834.1</v>
      </c>
      <c r="E30" s="41">
        <f t="shared" ref="E30:H32" si="2">E10+E14+E18+E22+E26</f>
        <v>0</v>
      </c>
      <c r="F30" s="41">
        <f t="shared" si="2"/>
        <v>0</v>
      </c>
      <c r="G30" s="41">
        <f t="shared" si="2"/>
        <v>0</v>
      </c>
      <c r="H30" s="42">
        <f t="shared" si="2"/>
        <v>1834.1</v>
      </c>
      <c r="I30" s="84"/>
    </row>
    <row r="31" spans="1:9" s="6" customFormat="1" ht="12.75">
      <c r="A31" s="68"/>
      <c r="B31" s="69"/>
      <c r="C31" s="30">
        <v>2023</v>
      </c>
      <c r="D31" s="9">
        <f t="shared" si="1"/>
        <v>1832.4</v>
      </c>
      <c r="E31" s="9">
        <f t="shared" si="2"/>
        <v>0</v>
      </c>
      <c r="F31" s="9">
        <f t="shared" si="2"/>
        <v>0</v>
      </c>
      <c r="G31" s="9">
        <f t="shared" si="2"/>
        <v>0</v>
      </c>
      <c r="H31" s="43">
        <f t="shared" si="2"/>
        <v>1832.4</v>
      </c>
      <c r="I31" s="85"/>
    </row>
    <row r="32" spans="1:9" s="6" customFormat="1" ht="12.75">
      <c r="A32" s="68"/>
      <c r="B32" s="69"/>
      <c r="C32" s="30">
        <v>2024</v>
      </c>
      <c r="D32" s="9">
        <f>E32+F32+G32+H32</f>
        <v>277.89999999999998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43">
        <f t="shared" si="2"/>
        <v>277.89999999999998</v>
      </c>
      <c r="I32" s="85"/>
    </row>
    <row r="33" spans="1:23" s="6" customFormat="1" ht="13.5" thickBot="1">
      <c r="A33" s="70"/>
      <c r="B33" s="71"/>
      <c r="C33" s="44">
        <v>2025</v>
      </c>
      <c r="D33" s="45">
        <f t="shared" si="1"/>
        <v>277.89999999999998</v>
      </c>
      <c r="E33" s="45">
        <f t="shared" ref="E33:G33" si="3">E13+E17+E21+E25+E29</f>
        <v>0</v>
      </c>
      <c r="F33" s="45">
        <f t="shared" si="3"/>
        <v>0</v>
      </c>
      <c r="G33" s="45">
        <f t="shared" si="3"/>
        <v>0</v>
      </c>
      <c r="H33" s="46">
        <f>H13+H17+H21+H25+H29</f>
        <v>277.89999999999998</v>
      </c>
      <c r="I33" s="86"/>
    </row>
    <row r="34" spans="1:23" s="6" customFormat="1" ht="36.6" customHeight="1" thickBot="1">
      <c r="A34" s="72" t="s">
        <v>59</v>
      </c>
      <c r="B34" s="73"/>
      <c r="C34" s="48" t="s">
        <v>68</v>
      </c>
      <c r="D34" s="49">
        <f>SUM(D30:D33)</f>
        <v>4222.3</v>
      </c>
      <c r="E34" s="49">
        <f t="shared" ref="E34:H34" si="4">SUM(E30:E33)</f>
        <v>0</v>
      </c>
      <c r="F34" s="49">
        <f t="shared" si="4"/>
        <v>0</v>
      </c>
      <c r="G34" s="49">
        <f t="shared" si="4"/>
        <v>0</v>
      </c>
      <c r="H34" s="50">
        <f t="shared" si="4"/>
        <v>4222.3</v>
      </c>
      <c r="I34" s="47"/>
    </row>
    <row r="35" spans="1:23" s="6" customFormat="1" ht="13.5" thickBot="1">
      <c r="A35" s="74" t="s">
        <v>11</v>
      </c>
      <c r="B35" s="75"/>
      <c r="C35" s="75"/>
      <c r="D35" s="75"/>
      <c r="E35" s="75"/>
      <c r="F35" s="75"/>
      <c r="G35" s="75"/>
      <c r="H35" s="75"/>
      <c r="I35" s="76"/>
    </row>
    <row r="36" spans="1:23" s="6" customFormat="1" ht="15">
      <c r="A36" s="60">
        <v>1</v>
      </c>
      <c r="B36" s="63" t="s">
        <v>20</v>
      </c>
      <c r="C36" s="31">
        <v>2022</v>
      </c>
      <c r="D36" s="32">
        <f t="shared" ref="D36:D43" si="5">E36+F36+G36+H36</f>
        <v>158.9</v>
      </c>
      <c r="E36" s="32">
        <v>0</v>
      </c>
      <c r="F36" s="32">
        <v>0</v>
      </c>
      <c r="G36" s="32">
        <v>0</v>
      </c>
      <c r="H36" s="33">
        <v>158.9</v>
      </c>
      <c r="I36" s="57" t="s">
        <v>10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6" customFormat="1" ht="15">
      <c r="A37" s="61"/>
      <c r="B37" s="64"/>
      <c r="C37" s="29">
        <v>2023</v>
      </c>
      <c r="D37" s="28">
        <f t="shared" si="5"/>
        <v>158.9</v>
      </c>
      <c r="E37" s="28">
        <v>0</v>
      </c>
      <c r="F37" s="28">
        <v>0</v>
      </c>
      <c r="G37" s="28">
        <v>0</v>
      </c>
      <c r="H37" s="34">
        <v>158.9</v>
      </c>
      <c r="I37" s="58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6" customFormat="1" ht="15">
      <c r="A38" s="61"/>
      <c r="B38" s="64"/>
      <c r="C38" s="29">
        <v>2024</v>
      </c>
      <c r="D38" s="28">
        <f t="shared" si="5"/>
        <v>268</v>
      </c>
      <c r="E38" s="28">
        <v>0</v>
      </c>
      <c r="F38" s="28">
        <v>0</v>
      </c>
      <c r="G38" s="28">
        <v>0</v>
      </c>
      <c r="H38" s="34">
        <v>268</v>
      </c>
      <c r="I38" s="58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s="6" customFormat="1" ht="15.75" thickBot="1">
      <c r="A39" s="62"/>
      <c r="B39" s="65"/>
      <c r="C39" s="35">
        <v>2025</v>
      </c>
      <c r="D39" s="36">
        <f t="shared" si="5"/>
        <v>268</v>
      </c>
      <c r="E39" s="36">
        <v>0</v>
      </c>
      <c r="F39" s="36">
        <v>0</v>
      </c>
      <c r="G39" s="36">
        <v>0</v>
      </c>
      <c r="H39" s="37">
        <v>268</v>
      </c>
      <c r="I39" s="58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s="6" customFormat="1" ht="14.45" customHeight="1">
      <c r="A40" s="60">
        <v>2</v>
      </c>
      <c r="B40" s="63" t="s">
        <v>21</v>
      </c>
      <c r="C40" s="31">
        <v>2022</v>
      </c>
      <c r="D40" s="32">
        <f t="shared" si="5"/>
        <v>290.7</v>
      </c>
      <c r="E40" s="32">
        <v>0</v>
      </c>
      <c r="F40" s="32">
        <v>0</v>
      </c>
      <c r="G40" s="32">
        <v>0</v>
      </c>
      <c r="H40" s="39">
        <v>290.7</v>
      </c>
      <c r="I40" s="58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s="6" customFormat="1" ht="15">
      <c r="A41" s="61"/>
      <c r="B41" s="64"/>
      <c r="C41" s="29">
        <v>2023</v>
      </c>
      <c r="D41" s="28">
        <f t="shared" si="5"/>
        <v>290.7</v>
      </c>
      <c r="E41" s="28">
        <v>0</v>
      </c>
      <c r="F41" s="28">
        <v>0</v>
      </c>
      <c r="G41" s="28">
        <v>0</v>
      </c>
      <c r="H41" s="34">
        <v>290.7</v>
      </c>
      <c r="I41" s="58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s="6" customFormat="1" ht="15">
      <c r="A42" s="61"/>
      <c r="B42" s="64"/>
      <c r="C42" s="29">
        <v>2024</v>
      </c>
      <c r="D42" s="28">
        <f t="shared" si="5"/>
        <v>0</v>
      </c>
      <c r="E42" s="28">
        <v>0</v>
      </c>
      <c r="F42" s="28">
        <v>0</v>
      </c>
      <c r="G42" s="28">
        <v>0</v>
      </c>
      <c r="H42" s="34">
        <v>0</v>
      </c>
      <c r="I42" s="58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s="6" customFormat="1" ht="15.75" thickBot="1">
      <c r="A43" s="62"/>
      <c r="B43" s="65"/>
      <c r="C43" s="35">
        <v>2025</v>
      </c>
      <c r="D43" s="36">
        <f t="shared" si="5"/>
        <v>0</v>
      </c>
      <c r="E43" s="36">
        <v>0</v>
      </c>
      <c r="F43" s="36">
        <v>0</v>
      </c>
      <c r="G43" s="36">
        <v>0</v>
      </c>
      <c r="H43" s="37">
        <v>0</v>
      </c>
      <c r="I43" s="58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6" customFormat="1" ht="12.75">
      <c r="A44" s="100" t="s">
        <v>25</v>
      </c>
      <c r="B44" s="101"/>
      <c r="C44" s="40">
        <v>2022</v>
      </c>
      <c r="D44" s="41">
        <f>D36+D40</f>
        <v>449.6</v>
      </c>
      <c r="E44" s="41">
        <f t="shared" ref="E44:G46" si="6">E36+E40</f>
        <v>0</v>
      </c>
      <c r="F44" s="41">
        <f t="shared" si="6"/>
        <v>0</v>
      </c>
      <c r="G44" s="41">
        <f t="shared" si="6"/>
        <v>0</v>
      </c>
      <c r="H44" s="42">
        <f>H36+H40</f>
        <v>449.6</v>
      </c>
      <c r="I44" s="84"/>
    </row>
    <row r="45" spans="1:23" s="6" customFormat="1" ht="12.75">
      <c r="A45" s="102"/>
      <c r="B45" s="103"/>
      <c r="C45" s="30">
        <v>2023</v>
      </c>
      <c r="D45" s="9">
        <f>D37+D41</f>
        <v>449.6</v>
      </c>
      <c r="E45" s="9">
        <f t="shared" si="6"/>
        <v>0</v>
      </c>
      <c r="F45" s="9">
        <f t="shared" si="6"/>
        <v>0</v>
      </c>
      <c r="G45" s="9">
        <f t="shared" si="6"/>
        <v>0</v>
      </c>
      <c r="H45" s="43">
        <f>H37+H41</f>
        <v>449.6</v>
      </c>
      <c r="I45" s="85"/>
    </row>
    <row r="46" spans="1:23" s="6" customFormat="1" ht="12.75">
      <c r="A46" s="102"/>
      <c r="B46" s="103"/>
      <c r="C46" s="30">
        <v>2024</v>
      </c>
      <c r="D46" s="9">
        <f>D38+D42</f>
        <v>268</v>
      </c>
      <c r="E46" s="9">
        <f t="shared" si="6"/>
        <v>0</v>
      </c>
      <c r="F46" s="9">
        <f t="shared" si="6"/>
        <v>0</v>
      </c>
      <c r="G46" s="9">
        <f t="shared" si="6"/>
        <v>0</v>
      </c>
      <c r="H46" s="43">
        <f>H38+H42</f>
        <v>268</v>
      </c>
      <c r="I46" s="85"/>
    </row>
    <row r="47" spans="1:23" s="6" customFormat="1" ht="13.5" thickBot="1">
      <c r="A47" s="104"/>
      <c r="B47" s="105"/>
      <c r="C47" s="44">
        <v>2025</v>
      </c>
      <c r="D47" s="45">
        <f t="shared" ref="D47:H47" si="7">D39+D43</f>
        <v>268</v>
      </c>
      <c r="E47" s="45">
        <f t="shared" si="7"/>
        <v>0</v>
      </c>
      <c r="F47" s="45">
        <f t="shared" si="7"/>
        <v>0</v>
      </c>
      <c r="G47" s="45">
        <f t="shared" si="7"/>
        <v>0</v>
      </c>
      <c r="H47" s="46">
        <f t="shared" si="7"/>
        <v>268</v>
      </c>
      <c r="I47" s="86"/>
    </row>
    <row r="48" spans="1:23" s="6" customFormat="1" ht="27" customHeight="1" thickBot="1">
      <c r="A48" s="72" t="s">
        <v>60</v>
      </c>
      <c r="B48" s="73"/>
      <c r="C48" s="48" t="s">
        <v>68</v>
      </c>
      <c r="D48" s="49">
        <f>D47+D45+D44+D46</f>
        <v>1435.2</v>
      </c>
      <c r="E48" s="49">
        <f t="shared" ref="E48:G48" si="8">E47+E45+E44</f>
        <v>0</v>
      </c>
      <c r="F48" s="49">
        <f t="shared" si="8"/>
        <v>0</v>
      </c>
      <c r="G48" s="49">
        <f t="shared" si="8"/>
        <v>0</v>
      </c>
      <c r="H48" s="50">
        <f>H47+H45+H44+H46</f>
        <v>1435.2</v>
      </c>
      <c r="I48" s="47"/>
    </row>
    <row r="49" spans="1:23" s="6" customFormat="1" ht="15.6" customHeight="1" thickBot="1">
      <c r="A49" s="74" t="s">
        <v>12</v>
      </c>
      <c r="B49" s="75"/>
      <c r="C49" s="75"/>
      <c r="D49" s="75"/>
      <c r="E49" s="75"/>
      <c r="F49" s="75"/>
      <c r="G49" s="75"/>
      <c r="H49" s="75"/>
      <c r="I49" s="76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s="6" customFormat="1" ht="30" customHeight="1">
      <c r="A50" s="60">
        <v>1</v>
      </c>
      <c r="B50" s="63" t="s">
        <v>22</v>
      </c>
      <c r="C50" s="31">
        <v>2022</v>
      </c>
      <c r="D50" s="32">
        <f t="shared" ref="D50:D73" si="9">E50+F50+G50+H50</f>
        <v>163.9</v>
      </c>
      <c r="E50" s="32">
        <v>0</v>
      </c>
      <c r="F50" s="32">
        <v>0</v>
      </c>
      <c r="G50" s="32">
        <v>0</v>
      </c>
      <c r="H50" s="33">
        <v>163.9</v>
      </c>
      <c r="I50" s="57" t="s">
        <v>10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s="6" customFormat="1" ht="30" customHeight="1">
      <c r="A51" s="61"/>
      <c r="B51" s="64"/>
      <c r="C51" s="29">
        <v>2023</v>
      </c>
      <c r="D51" s="28">
        <f t="shared" si="9"/>
        <v>163.69999999999999</v>
      </c>
      <c r="E51" s="28">
        <v>0</v>
      </c>
      <c r="F51" s="28">
        <v>0</v>
      </c>
      <c r="G51" s="28">
        <v>0</v>
      </c>
      <c r="H51" s="34">
        <v>163.69999999999999</v>
      </c>
      <c r="I51" s="58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s="6" customFormat="1" ht="30" customHeight="1">
      <c r="A52" s="61"/>
      <c r="B52" s="64"/>
      <c r="C52" s="29">
        <v>2024</v>
      </c>
      <c r="D52" s="28">
        <f t="shared" si="9"/>
        <v>118.6</v>
      </c>
      <c r="E52" s="28">
        <v>0</v>
      </c>
      <c r="F52" s="28">
        <v>0</v>
      </c>
      <c r="G52" s="28">
        <v>0</v>
      </c>
      <c r="H52" s="34">
        <v>118.6</v>
      </c>
      <c r="I52" s="58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s="6" customFormat="1" ht="30" customHeight="1" thickBot="1">
      <c r="A53" s="62"/>
      <c r="B53" s="65"/>
      <c r="C53" s="35">
        <v>2025</v>
      </c>
      <c r="D53" s="36">
        <f t="shared" si="9"/>
        <v>118.6</v>
      </c>
      <c r="E53" s="36">
        <v>0</v>
      </c>
      <c r="F53" s="36">
        <v>0</v>
      </c>
      <c r="G53" s="36">
        <v>0</v>
      </c>
      <c r="H53" s="37">
        <v>118.6</v>
      </c>
      <c r="I53" s="58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6" customFormat="1" ht="15">
      <c r="A54" s="60">
        <v>2</v>
      </c>
      <c r="B54" s="63" t="s">
        <v>23</v>
      </c>
      <c r="C54" s="31">
        <v>2022</v>
      </c>
      <c r="D54" s="32">
        <f t="shared" ref="D54:D57" si="10">E54+F54+G54+H54</f>
        <v>71.7</v>
      </c>
      <c r="E54" s="32">
        <v>0</v>
      </c>
      <c r="F54" s="32">
        <v>0</v>
      </c>
      <c r="G54" s="32">
        <v>0</v>
      </c>
      <c r="H54" s="33">
        <v>71.7</v>
      </c>
      <c r="I54" s="58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s="6" customFormat="1" ht="15">
      <c r="A55" s="61"/>
      <c r="B55" s="64"/>
      <c r="C55" s="29">
        <v>2023</v>
      </c>
      <c r="D55" s="28">
        <f t="shared" si="10"/>
        <v>71.599999999999994</v>
      </c>
      <c r="E55" s="28">
        <v>0</v>
      </c>
      <c r="F55" s="28">
        <v>0</v>
      </c>
      <c r="G55" s="28">
        <v>0</v>
      </c>
      <c r="H55" s="34">
        <v>71.599999999999994</v>
      </c>
      <c r="I55" s="58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s="6" customFormat="1" ht="15">
      <c r="A56" s="61"/>
      <c r="B56" s="64"/>
      <c r="C56" s="29">
        <v>2024</v>
      </c>
      <c r="D56" s="28">
        <f t="shared" si="10"/>
        <v>116.4</v>
      </c>
      <c r="E56" s="28">
        <v>0</v>
      </c>
      <c r="F56" s="28">
        <v>0</v>
      </c>
      <c r="G56" s="28">
        <v>0</v>
      </c>
      <c r="H56" s="34">
        <v>116.4</v>
      </c>
      <c r="I56" s="58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s="6" customFormat="1" ht="15.75" thickBot="1">
      <c r="A57" s="62"/>
      <c r="B57" s="65"/>
      <c r="C57" s="35">
        <v>2025</v>
      </c>
      <c r="D57" s="36">
        <f t="shared" si="10"/>
        <v>116.4</v>
      </c>
      <c r="E57" s="36">
        <v>0</v>
      </c>
      <c r="F57" s="36">
        <v>0</v>
      </c>
      <c r="G57" s="36">
        <v>0</v>
      </c>
      <c r="H57" s="37">
        <v>116.4</v>
      </c>
      <c r="I57" s="58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6" customFormat="1" ht="15">
      <c r="A58" s="60">
        <v>3</v>
      </c>
      <c r="B58" s="63" t="s">
        <v>69</v>
      </c>
      <c r="C58" s="31">
        <v>2022</v>
      </c>
      <c r="D58" s="32">
        <f t="shared" si="9"/>
        <v>31.7</v>
      </c>
      <c r="E58" s="32">
        <v>0</v>
      </c>
      <c r="F58" s="32">
        <v>0</v>
      </c>
      <c r="G58" s="32">
        <v>0</v>
      </c>
      <c r="H58" s="33">
        <v>31.7</v>
      </c>
      <c r="I58" s="58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s="6" customFormat="1" ht="15">
      <c r="A59" s="61"/>
      <c r="B59" s="64"/>
      <c r="C59" s="29">
        <v>2023</v>
      </c>
      <c r="D59" s="28">
        <f t="shared" si="9"/>
        <v>31.7</v>
      </c>
      <c r="E59" s="28">
        <v>0</v>
      </c>
      <c r="F59" s="28">
        <v>0</v>
      </c>
      <c r="G59" s="28">
        <v>0</v>
      </c>
      <c r="H59" s="34">
        <v>31.7</v>
      </c>
      <c r="I59" s="58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s="6" customFormat="1" ht="15">
      <c r="A60" s="61"/>
      <c r="B60" s="64"/>
      <c r="C60" s="29">
        <v>2024</v>
      </c>
      <c r="D60" s="28">
        <f t="shared" si="9"/>
        <v>31.7</v>
      </c>
      <c r="E60" s="28">
        <v>0</v>
      </c>
      <c r="F60" s="28">
        <v>0</v>
      </c>
      <c r="G60" s="28">
        <v>0</v>
      </c>
      <c r="H60" s="34">
        <v>31.7</v>
      </c>
      <c r="I60" s="58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s="6" customFormat="1" ht="15.75" thickBot="1">
      <c r="A61" s="62"/>
      <c r="B61" s="65"/>
      <c r="C61" s="35">
        <v>2025</v>
      </c>
      <c r="D61" s="36">
        <f t="shared" si="9"/>
        <v>31.7</v>
      </c>
      <c r="E61" s="36">
        <v>0</v>
      </c>
      <c r="F61" s="36">
        <v>0</v>
      </c>
      <c r="G61" s="36">
        <v>0</v>
      </c>
      <c r="H61" s="37">
        <v>31.7</v>
      </c>
      <c r="I61" s="58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s="6" customFormat="1" ht="15">
      <c r="A62" s="60">
        <v>4</v>
      </c>
      <c r="B62" s="63" t="s">
        <v>24</v>
      </c>
      <c r="C62" s="31">
        <v>2022</v>
      </c>
      <c r="D62" s="32">
        <f t="shared" si="9"/>
        <v>71.5</v>
      </c>
      <c r="E62" s="32">
        <v>0</v>
      </c>
      <c r="F62" s="32">
        <v>0</v>
      </c>
      <c r="G62" s="32">
        <v>0</v>
      </c>
      <c r="H62" s="33">
        <v>71.5</v>
      </c>
      <c r="I62" s="58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s="6" customFormat="1" ht="15">
      <c r="A63" s="61"/>
      <c r="B63" s="64"/>
      <c r="C63" s="29">
        <v>2023</v>
      </c>
      <c r="D63" s="28">
        <f t="shared" si="9"/>
        <v>71.400000000000006</v>
      </c>
      <c r="E63" s="28">
        <v>0</v>
      </c>
      <c r="F63" s="28">
        <v>0</v>
      </c>
      <c r="G63" s="28">
        <v>0</v>
      </c>
      <c r="H63" s="34">
        <v>71.400000000000006</v>
      </c>
      <c r="I63" s="58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s="6" customFormat="1" ht="15">
      <c r="A64" s="61"/>
      <c r="B64" s="64"/>
      <c r="C64" s="29">
        <v>2024</v>
      </c>
      <c r="D64" s="28">
        <f t="shared" si="9"/>
        <v>50.3</v>
      </c>
      <c r="E64" s="28">
        <v>0</v>
      </c>
      <c r="F64" s="28">
        <v>0</v>
      </c>
      <c r="G64" s="28">
        <v>0</v>
      </c>
      <c r="H64" s="34">
        <v>50.3</v>
      </c>
      <c r="I64" s="58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s="6" customFormat="1" ht="15.75" thickBot="1">
      <c r="A65" s="62"/>
      <c r="B65" s="65"/>
      <c r="C65" s="35">
        <v>2025</v>
      </c>
      <c r="D65" s="36">
        <f t="shared" si="9"/>
        <v>50.3</v>
      </c>
      <c r="E65" s="36">
        <v>0</v>
      </c>
      <c r="F65" s="36">
        <v>0</v>
      </c>
      <c r="G65" s="36">
        <v>0</v>
      </c>
      <c r="H65" s="37">
        <v>50.3</v>
      </c>
      <c r="I65" s="58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s="6" customFormat="1" ht="15">
      <c r="A66" s="60">
        <v>5</v>
      </c>
      <c r="B66" s="63" t="s">
        <v>66</v>
      </c>
      <c r="C66" s="31">
        <v>2022</v>
      </c>
      <c r="D66" s="32">
        <f t="shared" si="9"/>
        <v>222.3</v>
      </c>
      <c r="E66" s="32">
        <v>0</v>
      </c>
      <c r="F66" s="32">
        <v>0</v>
      </c>
      <c r="G66" s="32">
        <v>0</v>
      </c>
      <c r="H66" s="33">
        <v>222.3</v>
      </c>
      <c r="I66" s="120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s="6" customFormat="1" ht="15">
      <c r="A67" s="61"/>
      <c r="B67" s="64"/>
      <c r="C67" s="29">
        <v>2023</v>
      </c>
      <c r="D67" s="28">
        <f t="shared" si="9"/>
        <v>222.1</v>
      </c>
      <c r="E67" s="28">
        <v>0</v>
      </c>
      <c r="F67" s="28">
        <v>0</v>
      </c>
      <c r="G67" s="28">
        <v>0</v>
      </c>
      <c r="H67" s="34">
        <v>222.1</v>
      </c>
      <c r="I67" s="120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s="6" customFormat="1" ht="15">
      <c r="A68" s="61"/>
      <c r="B68" s="64"/>
      <c r="C68" s="29">
        <v>2024</v>
      </c>
      <c r="D68" s="28">
        <f t="shared" si="9"/>
        <v>0</v>
      </c>
      <c r="E68" s="28">
        <v>0</v>
      </c>
      <c r="F68" s="28">
        <v>0</v>
      </c>
      <c r="G68" s="28">
        <v>0</v>
      </c>
      <c r="H68" s="34">
        <v>0</v>
      </c>
      <c r="I68" s="120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s="6" customFormat="1" ht="15.75" thickBot="1">
      <c r="A69" s="62"/>
      <c r="B69" s="65"/>
      <c r="C69" s="35">
        <v>2025</v>
      </c>
      <c r="D69" s="36">
        <f t="shared" si="9"/>
        <v>0</v>
      </c>
      <c r="E69" s="36">
        <v>0</v>
      </c>
      <c r="F69" s="36">
        <v>0</v>
      </c>
      <c r="G69" s="36">
        <v>0</v>
      </c>
      <c r="H69" s="37">
        <v>0</v>
      </c>
      <c r="I69" s="121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s="6" customFormat="1" ht="12.75">
      <c r="A70" s="100" t="s">
        <v>49</v>
      </c>
      <c r="B70" s="101"/>
      <c r="C70" s="40">
        <v>2022</v>
      </c>
      <c r="D70" s="41">
        <f t="shared" si="9"/>
        <v>561.1</v>
      </c>
      <c r="E70" s="41">
        <f t="shared" ref="E70:G73" si="11">E50+E58+E62+E66</f>
        <v>0</v>
      </c>
      <c r="F70" s="41">
        <f t="shared" si="11"/>
        <v>0</v>
      </c>
      <c r="G70" s="41">
        <f t="shared" si="11"/>
        <v>0</v>
      </c>
      <c r="H70" s="42">
        <f>H50+H58+H62+H66+H54</f>
        <v>561.1</v>
      </c>
      <c r="I70" s="84"/>
    </row>
    <row r="71" spans="1:23" s="6" customFormat="1" ht="12.75">
      <c r="A71" s="102"/>
      <c r="B71" s="103"/>
      <c r="C71" s="30">
        <v>2023</v>
      </c>
      <c r="D71" s="9">
        <f t="shared" si="9"/>
        <v>560.5</v>
      </c>
      <c r="E71" s="9">
        <f t="shared" si="11"/>
        <v>0</v>
      </c>
      <c r="F71" s="9">
        <f t="shared" si="11"/>
        <v>0</v>
      </c>
      <c r="G71" s="9">
        <f t="shared" si="11"/>
        <v>0</v>
      </c>
      <c r="H71" s="43">
        <f>H51+H59+H63+H67+H55</f>
        <v>560.5</v>
      </c>
      <c r="I71" s="85"/>
    </row>
    <row r="72" spans="1:23" s="6" customFormat="1" ht="12.75">
      <c r="A72" s="102"/>
      <c r="B72" s="103"/>
      <c r="C72" s="30">
        <v>2024</v>
      </c>
      <c r="D72" s="9">
        <f t="shared" si="9"/>
        <v>317</v>
      </c>
      <c r="E72" s="9">
        <f t="shared" si="11"/>
        <v>0</v>
      </c>
      <c r="F72" s="9">
        <f t="shared" si="11"/>
        <v>0</v>
      </c>
      <c r="G72" s="9">
        <f t="shared" si="11"/>
        <v>0</v>
      </c>
      <c r="H72" s="43">
        <f t="shared" ref="H72:H73" si="12">H52+H60+H64+H68+H56</f>
        <v>317</v>
      </c>
      <c r="I72" s="85"/>
    </row>
    <row r="73" spans="1:23" s="6" customFormat="1" ht="13.5" thickBot="1">
      <c r="A73" s="104"/>
      <c r="B73" s="105"/>
      <c r="C73" s="44">
        <v>2025</v>
      </c>
      <c r="D73" s="45">
        <f t="shared" si="9"/>
        <v>317</v>
      </c>
      <c r="E73" s="45">
        <f t="shared" si="11"/>
        <v>0</v>
      </c>
      <c r="F73" s="45">
        <f t="shared" si="11"/>
        <v>0</v>
      </c>
      <c r="G73" s="45">
        <f t="shared" si="11"/>
        <v>0</v>
      </c>
      <c r="H73" s="46">
        <f t="shared" si="12"/>
        <v>317</v>
      </c>
      <c r="I73" s="86"/>
    </row>
    <row r="74" spans="1:23" s="6" customFormat="1" ht="27" customHeight="1" thickBot="1">
      <c r="A74" s="72" t="s">
        <v>62</v>
      </c>
      <c r="B74" s="73"/>
      <c r="C74" s="48" t="s">
        <v>68</v>
      </c>
      <c r="D74" s="49">
        <f t="shared" ref="D74:G74" si="13">SUM(D70:D73)</f>
        <v>1755.6</v>
      </c>
      <c r="E74" s="49">
        <f t="shared" si="13"/>
        <v>0</v>
      </c>
      <c r="F74" s="49">
        <f t="shared" si="13"/>
        <v>0</v>
      </c>
      <c r="G74" s="49">
        <f t="shared" si="13"/>
        <v>0</v>
      </c>
      <c r="H74" s="50">
        <f>SUM(H70:H73)</f>
        <v>1755.6</v>
      </c>
      <c r="I74" s="47"/>
    </row>
    <row r="75" spans="1:23" s="6" customFormat="1" ht="15.75" thickBot="1">
      <c r="A75" s="74" t="s">
        <v>13</v>
      </c>
      <c r="B75" s="75"/>
      <c r="C75" s="75"/>
      <c r="D75" s="75"/>
      <c r="E75" s="75"/>
      <c r="F75" s="75"/>
      <c r="G75" s="75"/>
      <c r="H75" s="75"/>
      <c r="I75" s="76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s="6" customFormat="1" ht="15">
      <c r="A76" s="60">
        <v>1</v>
      </c>
      <c r="B76" s="63" t="s">
        <v>27</v>
      </c>
      <c r="C76" s="31">
        <v>2022</v>
      </c>
      <c r="D76" s="32">
        <f t="shared" ref="D76:D83" si="14">E76+F76+G76+H76</f>
        <v>491.9</v>
      </c>
      <c r="E76" s="32">
        <v>0</v>
      </c>
      <c r="F76" s="32">
        <v>0</v>
      </c>
      <c r="G76" s="32">
        <v>0</v>
      </c>
      <c r="H76" s="33">
        <v>491.9</v>
      </c>
      <c r="I76" s="57" t="s">
        <v>10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s="6" customFormat="1" ht="15">
      <c r="A77" s="61"/>
      <c r="B77" s="64"/>
      <c r="C77" s="29">
        <v>2023</v>
      </c>
      <c r="D77" s="28">
        <f t="shared" si="14"/>
        <v>491.4</v>
      </c>
      <c r="E77" s="28">
        <v>0</v>
      </c>
      <c r="F77" s="28">
        <v>0</v>
      </c>
      <c r="G77" s="28">
        <v>0</v>
      </c>
      <c r="H77" s="34">
        <v>491.4</v>
      </c>
      <c r="I77" s="79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s="6" customFormat="1" ht="15">
      <c r="A78" s="61"/>
      <c r="B78" s="64"/>
      <c r="C78" s="29">
        <v>2024</v>
      </c>
      <c r="D78" s="28">
        <f t="shared" si="14"/>
        <v>252.8</v>
      </c>
      <c r="E78" s="28">
        <v>0</v>
      </c>
      <c r="F78" s="28">
        <v>0</v>
      </c>
      <c r="G78" s="28">
        <v>0</v>
      </c>
      <c r="H78" s="34">
        <v>252.8</v>
      </c>
      <c r="I78" s="79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s="6" customFormat="1" ht="15.75" thickBot="1">
      <c r="A79" s="62"/>
      <c r="B79" s="65"/>
      <c r="C79" s="35">
        <v>2025</v>
      </c>
      <c r="D79" s="36">
        <f t="shared" si="14"/>
        <v>252.8</v>
      </c>
      <c r="E79" s="36">
        <v>0</v>
      </c>
      <c r="F79" s="36">
        <v>0</v>
      </c>
      <c r="G79" s="36">
        <v>0</v>
      </c>
      <c r="H79" s="37">
        <v>252.8</v>
      </c>
      <c r="I79" s="79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s="6" customFormat="1" ht="15">
      <c r="A80" s="60">
        <v>2</v>
      </c>
      <c r="B80" s="63" t="s">
        <v>28</v>
      </c>
      <c r="C80" s="31">
        <v>2022</v>
      </c>
      <c r="D80" s="32">
        <f t="shared" si="14"/>
        <v>0</v>
      </c>
      <c r="E80" s="32">
        <v>0</v>
      </c>
      <c r="F80" s="32">
        <v>0</v>
      </c>
      <c r="G80" s="32">
        <v>0</v>
      </c>
      <c r="H80" s="33">
        <v>0</v>
      </c>
      <c r="I80" s="79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s="6" customFormat="1" ht="15">
      <c r="A81" s="61"/>
      <c r="B81" s="64"/>
      <c r="C81" s="29">
        <v>2023</v>
      </c>
      <c r="D81" s="28">
        <f t="shared" si="14"/>
        <v>0</v>
      </c>
      <c r="E81" s="28">
        <v>0</v>
      </c>
      <c r="F81" s="28">
        <v>0</v>
      </c>
      <c r="G81" s="28">
        <v>0</v>
      </c>
      <c r="H81" s="34">
        <v>0</v>
      </c>
      <c r="I81" s="79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s="6" customFormat="1" ht="15">
      <c r="A82" s="61"/>
      <c r="B82" s="64"/>
      <c r="C82" s="29">
        <v>2024</v>
      </c>
      <c r="D82" s="28">
        <f t="shared" si="14"/>
        <v>4.2</v>
      </c>
      <c r="E82" s="28">
        <v>0</v>
      </c>
      <c r="F82" s="28">
        <v>0</v>
      </c>
      <c r="G82" s="28">
        <v>0</v>
      </c>
      <c r="H82" s="34">
        <v>4.2</v>
      </c>
      <c r="I82" s="79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s="6" customFormat="1" ht="15.75" thickBot="1">
      <c r="A83" s="62"/>
      <c r="B83" s="65"/>
      <c r="C83" s="35">
        <v>2025</v>
      </c>
      <c r="D83" s="36">
        <f t="shared" si="14"/>
        <v>4.2</v>
      </c>
      <c r="E83" s="36">
        <v>0</v>
      </c>
      <c r="F83" s="36">
        <v>0</v>
      </c>
      <c r="G83" s="36">
        <v>0</v>
      </c>
      <c r="H83" s="37">
        <v>4.2</v>
      </c>
      <c r="I83" s="79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s="6" customFormat="1" ht="40.15" customHeight="1">
      <c r="A84" s="60">
        <v>3</v>
      </c>
      <c r="B84" s="63" t="s">
        <v>29</v>
      </c>
      <c r="C84" s="31">
        <v>2022</v>
      </c>
      <c r="D84" s="32">
        <f t="shared" ref="D84:D87" si="15">E84+F84+G84+H84</f>
        <v>26.5</v>
      </c>
      <c r="E84" s="32">
        <v>0</v>
      </c>
      <c r="F84" s="32">
        <v>0</v>
      </c>
      <c r="G84" s="32">
        <v>0</v>
      </c>
      <c r="H84" s="33">
        <v>26.5</v>
      </c>
      <c r="I84" s="79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s="6" customFormat="1" ht="40.15" customHeight="1">
      <c r="A85" s="61"/>
      <c r="B85" s="64"/>
      <c r="C85" s="29">
        <v>2023</v>
      </c>
      <c r="D85" s="28">
        <f t="shared" si="15"/>
        <v>26.5</v>
      </c>
      <c r="E85" s="28">
        <v>0</v>
      </c>
      <c r="F85" s="28">
        <v>0</v>
      </c>
      <c r="G85" s="28">
        <v>0</v>
      </c>
      <c r="H85" s="34">
        <v>26.5</v>
      </c>
      <c r="I85" s="79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s="6" customFormat="1" ht="40.15" customHeight="1">
      <c r="A86" s="61"/>
      <c r="B86" s="64"/>
      <c r="C86" s="29">
        <v>2024</v>
      </c>
      <c r="D86" s="28">
        <f t="shared" si="15"/>
        <v>16.899999999999999</v>
      </c>
      <c r="E86" s="28">
        <v>0</v>
      </c>
      <c r="F86" s="28">
        <v>0</v>
      </c>
      <c r="G86" s="28">
        <v>0</v>
      </c>
      <c r="H86" s="34">
        <v>16.899999999999999</v>
      </c>
      <c r="I86" s="79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s="6" customFormat="1" ht="21" customHeight="1">
      <c r="A87" s="61"/>
      <c r="B87" s="64"/>
      <c r="C87" s="106">
        <v>2025</v>
      </c>
      <c r="D87" s="77">
        <f t="shared" si="15"/>
        <v>16.899999999999999</v>
      </c>
      <c r="E87" s="77">
        <v>0</v>
      </c>
      <c r="F87" s="77">
        <v>0</v>
      </c>
      <c r="G87" s="77">
        <v>0</v>
      </c>
      <c r="H87" s="98">
        <v>16.899999999999999</v>
      </c>
      <c r="I87" s="79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s="6" customFormat="1" ht="21" customHeight="1" thickBot="1">
      <c r="A88" s="62"/>
      <c r="B88" s="65"/>
      <c r="C88" s="107"/>
      <c r="D88" s="78"/>
      <c r="E88" s="78"/>
      <c r="F88" s="78"/>
      <c r="G88" s="78"/>
      <c r="H88" s="99"/>
      <c r="I88" s="80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s="6" customFormat="1" ht="34.9" customHeight="1">
      <c r="A89" s="60">
        <v>4</v>
      </c>
      <c r="B89" s="63" t="s">
        <v>30</v>
      </c>
      <c r="C89" s="31">
        <v>2022</v>
      </c>
      <c r="D89" s="32">
        <f>E89+F89+G89+H89</f>
        <v>79.599999999999994</v>
      </c>
      <c r="E89" s="32">
        <v>0</v>
      </c>
      <c r="F89" s="32">
        <v>0</v>
      </c>
      <c r="G89" s="32">
        <v>0</v>
      </c>
      <c r="H89" s="33">
        <v>79.599999999999994</v>
      </c>
      <c r="I89" s="57" t="s">
        <v>10</v>
      </c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s="6" customFormat="1" ht="34.9" customHeight="1">
      <c r="A90" s="61"/>
      <c r="B90" s="64"/>
      <c r="C90" s="29">
        <v>2023</v>
      </c>
      <c r="D90" s="28">
        <f t="shared" ref="D90:D93" si="16">E90+F90+G90+H90</f>
        <v>79.5</v>
      </c>
      <c r="E90" s="28">
        <v>0</v>
      </c>
      <c r="F90" s="28">
        <v>0</v>
      </c>
      <c r="G90" s="28">
        <v>0</v>
      </c>
      <c r="H90" s="34">
        <v>79.5</v>
      </c>
      <c r="I90" s="58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s="6" customFormat="1" ht="34.9" customHeight="1">
      <c r="A91" s="61"/>
      <c r="B91" s="64"/>
      <c r="C91" s="29">
        <v>2024</v>
      </c>
      <c r="D91" s="28">
        <f t="shared" si="16"/>
        <v>0</v>
      </c>
      <c r="E91" s="28">
        <v>0</v>
      </c>
      <c r="F91" s="28">
        <v>0</v>
      </c>
      <c r="G91" s="28">
        <v>0</v>
      </c>
      <c r="H91" s="34">
        <v>0</v>
      </c>
      <c r="I91" s="58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s="6" customFormat="1" ht="34.9" customHeight="1" thickBot="1">
      <c r="A92" s="62"/>
      <c r="B92" s="65"/>
      <c r="C92" s="35">
        <v>2025</v>
      </c>
      <c r="D92" s="36">
        <f t="shared" si="16"/>
        <v>0</v>
      </c>
      <c r="E92" s="36">
        <v>0</v>
      </c>
      <c r="F92" s="36">
        <v>0</v>
      </c>
      <c r="G92" s="36">
        <v>0</v>
      </c>
      <c r="H92" s="37">
        <v>0</v>
      </c>
      <c r="I92" s="58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s="6" customFormat="1" ht="15">
      <c r="A93" s="60">
        <v>5</v>
      </c>
      <c r="B93" s="63" t="s">
        <v>31</v>
      </c>
      <c r="C93" s="31">
        <v>2022</v>
      </c>
      <c r="D93" s="32">
        <f t="shared" si="16"/>
        <v>646.20000000000005</v>
      </c>
      <c r="E93" s="32">
        <v>0</v>
      </c>
      <c r="F93" s="32">
        <v>0</v>
      </c>
      <c r="G93" s="32">
        <v>0</v>
      </c>
      <c r="H93" s="33">
        <v>646.20000000000005</v>
      </c>
      <c r="I93" s="58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s="6" customFormat="1" ht="15">
      <c r="A94" s="61"/>
      <c r="B94" s="64"/>
      <c r="C94" s="29">
        <v>2023</v>
      </c>
      <c r="D94" s="28">
        <f t="shared" ref="D94:D104" si="17">E94+F94+G94+H94</f>
        <v>645.5</v>
      </c>
      <c r="E94" s="28">
        <v>0</v>
      </c>
      <c r="F94" s="28">
        <v>0</v>
      </c>
      <c r="G94" s="28">
        <v>0</v>
      </c>
      <c r="H94" s="34">
        <v>645.5</v>
      </c>
      <c r="I94" s="58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s="6" customFormat="1" ht="15">
      <c r="A95" s="61"/>
      <c r="B95" s="64"/>
      <c r="C95" s="29">
        <v>2024</v>
      </c>
      <c r="D95" s="28">
        <f t="shared" si="17"/>
        <v>0</v>
      </c>
      <c r="E95" s="28">
        <v>0</v>
      </c>
      <c r="F95" s="28">
        <v>0</v>
      </c>
      <c r="G95" s="28">
        <v>0</v>
      </c>
      <c r="H95" s="34">
        <v>0</v>
      </c>
      <c r="I95" s="58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s="6" customFormat="1" ht="15.75" thickBot="1">
      <c r="A96" s="62"/>
      <c r="B96" s="65"/>
      <c r="C96" s="35">
        <v>2025</v>
      </c>
      <c r="D96" s="36">
        <f t="shared" si="17"/>
        <v>0</v>
      </c>
      <c r="E96" s="36">
        <v>0</v>
      </c>
      <c r="F96" s="36">
        <v>0</v>
      </c>
      <c r="G96" s="36">
        <v>0</v>
      </c>
      <c r="H96" s="37">
        <v>0</v>
      </c>
      <c r="I96" s="58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s="6" customFormat="1" ht="19.149999999999999" customHeight="1">
      <c r="A97" s="60">
        <v>6</v>
      </c>
      <c r="B97" s="63" t="s">
        <v>56</v>
      </c>
      <c r="C97" s="31">
        <v>2022</v>
      </c>
      <c r="D97" s="32">
        <f t="shared" si="17"/>
        <v>12</v>
      </c>
      <c r="E97" s="32">
        <v>0</v>
      </c>
      <c r="F97" s="32">
        <v>0</v>
      </c>
      <c r="G97" s="32">
        <v>0</v>
      </c>
      <c r="H97" s="33">
        <v>12</v>
      </c>
      <c r="I97" s="58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s="6" customFormat="1" ht="19.149999999999999" customHeight="1">
      <c r="A98" s="61"/>
      <c r="B98" s="64"/>
      <c r="C98" s="29">
        <v>2023</v>
      </c>
      <c r="D98" s="28">
        <f t="shared" si="17"/>
        <v>12</v>
      </c>
      <c r="E98" s="28">
        <v>0</v>
      </c>
      <c r="F98" s="28">
        <v>0</v>
      </c>
      <c r="G98" s="28">
        <v>0</v>
      </c>
      <c r="H98" s="34">
        <v>12</v>
      </c>
      <c r="I98" s="58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s="6" customFormat="1" ht="19.149999999999999" customHeight="1">
      <c r="A99" s="61"/>
      <c r="B99" s="64"/>
      <c r="C99" s="29">
        <v>2024</v>
      </c>
      <c r="D99" s="28">
        <f t="shared" si="17"/>
        <v>12</v>
      </c>
      <c r="E99" s="28">
        <v>0</v>
      </c>
      <c r="F99" s="28">
        <v>0</v>
      </c>
      <c r="G99" s="28">
        <v>0</v>
      </c>
      <c r="H99" s="34">
        <v>12</v>
      </c>
      <c r="I99" s="58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s="6" customFormat="1" ht="19.149999999999999" customHeight="1" thickBot="1">
      <c r="A100" s="62"/>
      <c r="B100" s="65"/>
      <c r="C100" s="35">
        <v>2025</v>
      </c>
      <c r="D100" s="36">
        <f t="shared" si="17"/>
        <v>12</v>
      </c>
      <c r="E100" s="36">
        <v>0</v>
      </c>
      <c r="F100" s="36">
        <v>0</v>
      </c>
      <c r="G100" s="36">
        <v>0</v>
      </c>
      <c r="H100" s="37">
        <v>12</v>
      </c>
      <c r="I100" s="58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s="6" customFormat="1" ht="15">
      <c r="A101" s="60">
        <v>7</v>
      </c>
      <c r="B101" s="63" t="s">
        <v>32</v>
      </c>
      <c r="C101" s="31">
        <v>2022</v>
      </c>
      <c r="D101" s="32">
        <f t="shared" si="17"/>
        <v>503.3</v>
      </c>
      <c r="E101" s="32">
        <v>0</v>
      </c>
      <c r="F101" s="32">
        <v>0</v>
      </c>
      <c r="G101" s="32">
        <v>0</v>
      </c>
      <c r="H101" s="33">
        <v>503.3</v>
      </c>
      <c r="I101" s="58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s="6" customFormat="1" ht="15">
      <c r="A102" s="61"/>
      <c r="B102" s="64"/>
      <c r="C102" s="29">
        <v>2023</v>
      </c>
      <c r="D102" s="28">
        <f t="shared" si="17"/>
        <v>502.7</v>
      </c>
      <c r="E102" s="28">
        <v>0</v>
      </c>
      <c r="F102" s="28">
        <v>0</v>
      </c>
      <c r="G102" s="28">
        <v>0</v>
      </c>
      <c r="H102" s="34">
        <v>502.7</v>
      </c>
      <c r="I102" s="58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s="6" customFormat="1" ht="15">
      <c r="A103" s="61"/>
      <c r="B103" s="64"/>
      <c r="C103" s="29">
        <v>2024</v>
      </c>
      <c r="D103" s="28">
        <f t="shared" si="17"/>
        <v>516.9</v>
      </c>
      <c r="E103" s="28">
        <v>0</v>
      </c>
      <c r="F103" s="28">
        <v>0</v>
      </c>
      <c r="G103" s="28">
        <v>0</v>
      </c>
      <c r="H103" s="34">
        <v>516.9</v>
      </c>
      <c r="I103" s="58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s="6" customFormat="1" ht="15.75" thickBot="1">
      <c r="A104" s="62"/>
      <c r="B104" s="65"/>
      <c r="C104" s="35">
        <v>2025</v>
      </c>
      <c r="D104" s="36">
        <f t="shared" si="17"/>
        <v>516.9</v>
      </c>
      <c r="E104" s="36">
        <v>0</v>
      </c>
      <c r="F104" s="36">
        <v>0</v>
      </c>
      <c r="G104" s="36">
        <v>0</v>
      </c>
      <c r="H104" s="37">
        <v>516.9</v>
      </c>
      <c r="I104" s="59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s="6" customFormat="1" ht="12.75">
      <c r="A105" s="66" t="s">
        <v>50</v>
      </c>
      <c r="B105" s="67"/>
      <c r="C105" s="40">
        <v>2022</v>
      </c>
      <c r="D105" s="41">
        <f t="shared" ref="D105:H108" si="18">D76+D80+D84+D89+D93+D97+D101</f>
        <v>1759.5</v>
      </c>
      <c r="E105" s="41">
        <f t="shared" si="18"/>
        <v>0</v>
      </c>
      <c r="F105" s="41">
        <f t="shared" si="18"/>
        <v>0</v>
      </c>
      <c r="G105" s="41">
        <f t="shared" si="18"/>
        <v>0</v>
      </c>
      <c r="H105" s="42">
        <f t="shared" si="18"/>
        <v>1759.5</v>
      </c>
      <c r="I105" s="84"/>
    </row>
    <row r="106" spans="1:23" s="6" customFormat="1" ht="12.75">
      <c r="A106" s="68"/>
      <c r="B106" s="69"/>
      <c r="C106" s="30">
        <v>2023</v>
      </c>
      <c r="D106" s="9">
        <f t="shared" si="18"/>
        <v>1757.6000000000001</v>
      </c>
      <c r="E106" s="9">
        <f t="shared" si="18"/>
        <v>0</v>
      </c>
      <c r="F106" s="9">
        <f t="shared" si="18"/>
        <v>0</v>
      </c>
      <c r="G106" s="9">
        <f t="shared" si="18"/>
        <v>0</v>
      </c>
      <c r="H106" s="43">
        <f t="shared" si="18"/>
        <v>1757.6000000000001</v>
      </c>
      <c r="I106" s="85"/>
    </row>
    <row r="107" spans="1:23" s="6" customFormat="1" ht="12.75">
      <c r="A107" s="68"/>
      <c r="B107" s="69"/>
      <c r="C107" s="30">
        <v>2024</v>
      </c>
      <c r="D107" s="9">
        <f t="shared" si="18"/>
        <v>802.8</v>
      </c>
      <c r="E107" s="9">
        <f t="shared" si="18"/>
        <v>0</v>
      </c>
      <c r="F107" s="9">
        <f t="shared" si="18"/>
        <v>0</v>
      </c>
      <c r="G107" s="9">
        <f t="shared" si="18"/>
        <v>0</v>
      </c>
      <c r="H107" s="43">
        <f t="shared" si="18"/>
        <v>802.8</v>
      </c>
      <c r="I107" s="85"/>
    </row>
    <row r="108" spans="1:23" s="6" customFormat="1" ht="13.5" thickBot="1">
      <c r="A108" s="70"/>
      <c r="B108" s="71"/>
      <c r="C108" s="44">
        <v>2025</v>
      </c>
      <c r="D108" s="45">
        <f t="shared" si="18"/>
        <v>802.8</v>
      </c>
      <c r="E108" s="45">
        <f t="shared" si="18"/>
        <v>0</v>
      </c>
      <c r="F108" s="45">
        <f t="shared" si="18"/>
        <v>0</v>
      </c>
      <c r="G108" s="45">
        <f t="shared" si="18"/>
        <v>0</v>
      </c>
      <c r="H108" s="46">
        <f t="shared" si="18"/>
        <v>802.8</v>
      </c>
      <c r="I108" s="86"/>
    </row>
    <row r="109" spans="1:23" s="6" customFormat="1" ht="27" customHeight="1" thickBot="1">
      <c r="A109" s="72" t="s">
        <v>63</v>
      </c>
      <c r="B109" s="73"/>
      <c r="C109" s="48" t="s">
        <v>68</v>
      </c>
      <c r="D109" s="49">
        <f>SUM(D105:D108)</f>
        <v>5122.7000000000007</v>
      </c>
      <c r="E109" s="49">
        <f t="shared" ref="E109:G109" si="19">SUM(E105:E108)</f>
        <v>0</v>
      </c>
      <c r="F109" s="49">
        <f t="shared" si="19"/>
        <v>0</v>
      </c>
      <c r="G109" s="49">
        <f t="shared" si="19"/>
        <v>0</v>
      </c>
      <c r="H109" s="50">
        <f>SUM(H105:H108)</f>
        <v>5122.7000000000007</v>
      </c>
      <c r="I109" s="47"/>
    </row>
    <row r="110" spans="1:23" s="6" customFormat="1" ht="15.75" thickBot="1">
      <c r="A110" s="74" t="s">
        <v>14</v>
      </c>
      <c r="B110" s="75"/>
      <c r="C110" s="75"/>
      <c r="D110" s="75"/>
      <c r="E110" s="75"/>
      <c r="F110" s="75"/>
      <c r="G110" s="75"/>
      <c r="H110" s="75"/>
      <c r="I110" s="76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s="6" customFormat="1" ht="15">
      <c r="A111" s="60">
        <v>1</v>
      </c>
      <c r="B111" s="63" t="s">
        <v>33</v>
      </c>
      <c r="C111" s="31">
        <v>2022</v>
      </c>
      <c r="D111" s="32">
        <f t="shared" ref="D111:D130" si="20">E111+F111+G111+H111</f>
        <v>2253.6999999999998</v>
      </c>
      <c r="E111" s="32">
        <v>0</v>
      </c>
      <c r="F111" s="32">
        <v>0</v>
      </c>
      <c r="G111" s="32">
        <v>0</v>
      </c>
      <c r="H111" s="33">
        <v>2253.6999999999998</v>
      </c>
      <c r="I111" s="57" t="s">
        <v>10</v>
      </c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s="6" customFormat="1" ht="15">
      <c r="A112" s="61"/>
      <c r="B112" s="64"/>
      <c r="C112" s="29">
        <v>2023</v>
      </c>
      <c r="D112" s="28">
        <f t="shared" si="20"/>
        <v>2251.5</v>
      </c>
      <c r="E112" s="28">
        <v>0</v>
      </c>
      <c r="F112" s="28">
        <v>0</v>
      </c>
      <c r="G112" s="28">
        <v>0</v>
      </c>
      <c r="H112" s="34">
        <v>2251.5</v>
      </c>
      <c r="I112" s="58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s="6" customFormat="1" ht="15">
      <c r="A113" s="61"/>
      <c r="B113" s="64"/>
      <c r="C113" s="29">
        <v>2024</v>
      </c>
      <c r="D113" s="28">
        <f t="shared" si="20"/>
        <v>1963.9</v>
      </c>
      <c r="E113" s="28">
        <v>0</v>
      </c>
      <c r="F113" s="28">
        <v>0</v>
      </c>
      <c r="G113" s="28">
        <v>0</v>
      </c>
      <c r="H113" s="34">
        <v>1963.9</v>
      </c>
      <c r="I113" s="58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s="6" customFormat="1" ht="15.75" thickBot="1">
      <c r="A114" s="62"/>
      <c r="B114" s="65"/>
      <c r="C114" s="35">
        <v>2025</v>
      </c>
      <c r="D114" s="36">
        <f t="shared" si="20"/>
        <v>1963.9</v>
      </c>
      <c r="E114" s="36">
        <v>0</v>
      </c>
      <c r="F114" s="36">
        <v>0</v>
      </c>
      <c r="G114" s="36">
        <v>0</v>
      </c>
      <c r="H114" s="37">
        <v>1963.9</v>
      </c>
      <c r="I114" s="58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s="6" customFormat="1" ht="15">
      <c r="A115" s="60">
        <v>2</v>
      </c>
      <c r="B115" s="63" t="s">
        <v>70</v>
      </c>
      <c r="C115" s="31">
        <v>2022</v>
      </c>
      <c r="D115" s="32">
        <f t="shared" si="20"/>
        <v>68.599999999999994</v>
      </c>
      <c r="E115" s="32">
        <v>0</v>
      </c>
      <c r="F115" s="32">
        <v>0</v>
      </c>
      <c r="G115" s="32">
        <v>0</v>
      </c>
      <c r="H115" s="33">
        <v>68.599999999999994</v>
      </c>
      <c r="I115" s="58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s="6" customFormat="1" ht="15">
      <c r="A116" s="61"/>
      <c r="B116" s="64"/>
      <c r="C116" s="29">
        <v>2023</v>
      </c>
      <c r="D116" s="28">
        <f t="shared" si="20"/>
        <v>68.5</v>
      </c>
      <c r="E116" s="28">
        <v>0</v>
      </c>
      <c r="F116" s="28">
        <v>0</v>
      </c>
      <c r="G116" s="28">
        <v>0</v>
      </c>
      <c r="H116" s="34">
        <v>68.5</v>
      </c>
      <c r="I116" s="58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s="6" customFormat="1" ht="15">
      <c r="A117" s="61"/>
      <c r="B117" s="64"/>
      <c r="C117" s="29">
        <v>2024</v>
      </c>
      <c r="D117" s="28">
        <f t="shared" si="20"/>
        <v>68.400000000000006</v>
      </c>
      <c r="E117" s="28">
        <v>0</v>
      </c>
      <c r="F117" s="28">
        <v>0</v>
      </c>
      <c r="G117" s="28">
        <v>0</v>
      </c>
      <c r="H117" s="34">
        <v>68.400000000000006</v>
      </c>
      <c r="I117" s="58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s="6" customFormat="1" ht="15.75" thickBot="1">
      <c r="A118" s="62"/>
      <c r="B118" s="65"/>
      <c r="C118" s="35">
        <v>2025</v>
      </c>
      <c r="D118" s="36">
        <f t="shared" si="20"/>
        <v>68.3</v>
      </c>
      <c r="E118" s="36">
        <v>0</v>
      </c>
      <c r="F118" s="36">
        <v>0</v>
      </c>
      <c r="G118" s="36">
        <v>0</v>
      </c>
      <c r="H118" s="37">
        <v>68.3</v>
      </c>
      <c r="I118" s="58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s="6" customFormat="1" ht="15">
      <c r="A119" s="60">
        <v>3</v>
      </c>
      <c r="B119" s="63" t="s">
        <v>34</v>
      </c>
      <c r="C119" s="31">
        <v>2022</v>
      </c>
      <c r="D119" s="32">
        <f t="shared" si="20"/>
        <v>22.1</v>
      </c>
      <c r="E119" s="32">
        <v>0</v>
      </c>
      <c r="F119" s="32">
        <v>0</v>
      </c>
      <c r="G119" s="32">
        <v>0</v>
      </c>
      <c r="H119" s="33">
        <v>22.1</v>
      </c>
      <c r="I119" s="58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s="6" customFormat="1" ht="15">
      <c r="A120" s="61"/>
      <c r="B120" s="64"/>
      <c r="C120" s="29">
        <v>2023</v>
      </c>
      <c r="D120" s="28">
        <f t="shared" si="20"/>
        <v>22.1</v>
      </c>
      <c r="E120" s="28">
        <v>0</v>
      </c>
      <c r="F120" s="28">
        <v>0</v>
      </c>
      <c r="G120" s="28">
        <v>0</v>
      </c>
      <c r="H120" s="34">
        <v>22.1</v>
      </c>
      <c r="I120" s="58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s="6" customFormat="1" ht="15">
      <c r="A121" s="61"/>
      <c r="B121" s="64"/>
      <c r="C121" s="29">
        <v>2024</v>
      </c>
      <c r="D121" s="28">
        <f t="shared" si="20"/>
        <v>23.8</v>
      </c>
      <c r="E121" s="28">
        <v>0</v>
      </c>
      <c r="F121" s="28">
        <v>0</v>
      </c>
      <c r="G121" s="28">
        <v>0</v>
      </c>
      <c r="H121" s="34">
        <v>23.8</v>
      </c>
      <c r="I121" s="58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s="6" customFormat="1" ht="15.75" thickBot="1">
      <c r="A122" s="62"/>
      <c r="B122" s="65"/>
      <c r="C122" s="35">
        <v>2025</v>
      </c>
      <c r="D122" s="36">
        <f t="shared" si="20"/>
        <v>23.8</v>
      </c>
      <c r="E122" s="36">
        <v>0</v>
      </c>
      <c r="F122" s="36">
        <v>0</v>
      </c>
      <c r="G122" s="36">
        <v>0</v>
      </c>
      <c r="H122" s="37">
        <v>23.8</v>
      </c>
      <c r="I122" s="58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s="6" customFormat="1" ht="20.45" customHeight="1">
      <c r="A123" s="60">
        <v>4</v>
      </c>
      <c r="B123" s="63" t="s">
        <v>35</v>
      </c>
      <c r="C123" s="31">
        <v>2022</v>
      </c>
      <c r="D123" s="32">
        <f t="shared" si="20"/>
        <v>668.2</v>
      </c>
      <c r="E123" s="32">
        <v>0</v>
      </c>
      <c r="F123" s="32">
        <v>0</v>
      </c>
      <c r="G123" s="32">
        <v>0</v>
      </c>
      <c r="H123" s="33">
        <v>668.2</v>
      </c>
      <c r="I123" s="58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s="6" customFormat="1" ht="20.45" customHeight="1">
      <c r="A124" s="61"/>
      <c r="B124" s="64"/>
      <c r="C124" s="29">
        <v>2023</v>
      </c>
      <c r="D124" s="28">
        <f t="shared" si="20"/>
        <v>667.6</v>
      </c>
      <c r="E124" s="28">
        <v>0</v>
      </c>
      <c r="F124" s="28">
        <v>0</v>
      </c>
      <c r="G124" s="28">
        <v>0</v>
      </c>
      <c r="H124" s="34">
        <v>667.6</v>
      </c>
      <c r="I124" s="58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s="6" customFormat="1" ht="20.45" customHeight="1">
      <c r="A125" s="61"/>
      <c r="B125" s="64"/>
      <c r="C125" s="29">
        <v>2024</v>
      </c>
      <c r="D125" s="28">
        <f t="shared" si="20"/>
        <v>666.4</v>
      </c>
      <c r="E125" s="28">
        <v>0</v>
      </c>
      <c r="F125" s="28">
        <v>0</v>
      </c>
      <c r="G125" s="28">
        <v>0</v>
      </c>
      <c r="H125" s="34">
        <v>666.4</v>
      </c>
      <c r="I125" s="58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s="6" customFormat="1" ht="20.45" customHeight="1" thickBot="1">
      <c r="A126" s="62"/>
      <c r="B126" s="65"/>
      <c r="C126" s="35">
        <v>2025</v>
      </c>
      <c r="D126" s="36">
        <f t="shared" si="20"/>
        <v>665.7</v>
      </c>
      <c r="E126" s="36">
        <v>0</v>
      </c>
      <c r="F126" s="36">
        <v>0</v>
      </c>
      <c r="G126" s="36">
        <v>0</v>
      </c>
      <c r="H126" s="37">
        <v>665.7</v>
      </c>
      <c r="I126" s="58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s="6" customFormat="1" ht="21" customHeight="1">
      <c r="A127" s="60">
        <v>5</v>
      </c>
      <c r="B127" s="128" t="s">
        <v>72</v>
      </c>
      <c r="C127" s="31">
        <v>2022</v>
      </c>
      <c r="D127" s="32">
        <f t="shared" si="20"/>
        <v>601.79999999999995</v>
      </c>
      <c r="E127" s="32">
        <v>0</v>
      </c>
      <c r="F127" s="32">
        <v>0</v>
      </c>
      <c r="G127" s="32">
        <v>0</v>
      </c>
      <c r="H127" s="33">
        <v>601.79999999999995</v>
      </c>
      <c r="I127" s="58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s="6" customFormat="1" ht="21" customHeight="1">
      <c r="A128" s="61"/>
      <c r="B128" s="129"/>
      <c r="C128" s="29">
        <v>2023</v>
      </c>
      <c r="D128" s="28">
        <f t="shared" si="20"/>
        <v>601.79999999999995</v>
      </c>
      <c r="E128" s="28">
        <v>0</v>
      </c>
      <c r="F128" s="28">
        <v>0</v>
      </c>
      <c r="G128" s="28">
        <v>0</v>
      </c>
      <c r="H128" s="34">
        <v>601.79999999999995</v>
      </c>
      <c r="I128" s="58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s="6" customFormat="1" ht="21" customHeight="1">
      <c r="A129" s="61"/>
      <c r="B129" s="129"/>
      <c r="C129" s="29">
        <v>2024</v>
      </c>
      <c r="D129" s="28">
        <f t="shared" si="20"/>
        <v>601.79999999999995</v>
      </c>
      <c r="E129" s="28">
        <v>0</v>
      </c>
      <c r="F129" s="28">
        <v>0</v>
      </c>
      <c r="G129" s="28">
        <v>0</v>
      </c>
      <c r="H129" s="34">
        <v>601.79999999999995</v>
      </c>
      <c r="I129" s="58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s="6" customFormat="1" ht="21" customHeight="1" thickBot="1">
      <c r="A130" s="62"/>
      <c r="B130" s="130"/>
      <c r="C130" s="35">
        <v>2025</v>
      </c>
      <c r="D130" s="36">
        <f t="shared" si="20"/>
        <v>601.79999999999995</v>
      </c>
      <c r="E130" s="36">
        <v>0</v>
      </c>
      <c r="F130" s="36">
        <v>0</v>
      </c>
      <c r="G130" s="36">
        <v>0</v>
      </c>
      <c r="H130" s="37">
        <v>601.79999999999995</v>
      </c>
      <c r="I130" s="59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s="6" customFormat="1" ht="12.75">
      <c r="A131" s="66" t="s">
        <v>51</v>
      </c>
      <c r="B131" s="67"/>
      <c r="C131" s="40">
        <v>2022</v>
      </c>
      <c r="D131" s="41">
        <f t="shared" ref="D131:H133" si="21">D111+D115+D119+D123+D127</f>
        <v>3614.3999999999996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2">
        <f>H111+H115+H119+H123+H127</f>
        <v>3614.3999999999996</v>
      </c>
      <c r="I131" s="84"/>
    </row>
    <row r="132" spans="1:23" s="6" customFormat="1" ht="12.75">
      <c r="A132" s="68"/>
      <c r="B132" s="69"/>
      <c r="C132" s="30">
        <v>2023</v>
      </c>
      <c r="D132" s="9">
        <f t="shared" si="21"/>
        <v>3611.5</v>
      </c>
      <c r="E132" s="9">
        <f t="shared" si="21"/>
        <v>0</v>
      </c>
      <c r="F132" s="9">
        <f t="shared" si="21"/>
        <v>0</v>
      </c>
      <c r="G132" s="9">
        <f t="shared" si="21"/>
        <v>0</v>
      </c>
      <c r="H132" s="43">
        <f>H112+H116+H120+H124+H128</f>
        <v>3611.5</v>
      </c>
      <c r="I132" s="85"/>
    </row>
    <row r="133" spans="1:23" s="6" customFormat="1" ht="12.75">
      <c r="A133" s="68"/>
      <c r="B133" s="69"/>
      <c r="C133" s="30">
        <v>2024</v>
      </c>
      <c r="D133" s="9">
        <f t="shared" si="21"/>
        <v>3324.3</v>
      </c>
      <c r="E133" s="9">
        <f t="shared" si="21"/>
        <v>0</v>
      </c>
      <c r="F133" s="9">
        <f t="shared" si="21"/>
        <v>0</v>
      </c>
      <c r="G133" s="9">
        <f t="shared" si="21"/>
        <v>0</v>
      </c>
      <c r="H133" s="43">
        <f t="shared" si="21"/>
        <v>3324.3</v>
      </c>
      <c r="I133" s="85"/>
    </row>
    <row r="134" spans="1:23" s="6" customFormat="1" ht="13.5" thickBot="1">
      <c r="A134" s="70"/>
      <c r="B134" s="71"/>
      <c r="C134" s="44">
        <v>2025</v>
      </c>
      <c r="D134" s="45">
        <f t="shared" ref="D134:H134" si="22">D114+D118+D122+D126+D130</f>
        <v>3323.5</v>
      </c>
      <c r="E134" s="45">
        <f t="shared" si="22"/>
        <v>0</v>
      </c>
      <c r="F134" s="45">
        <f t="shared" si="22"/>
        <v>0</v>
      </c>
      <c r="G134" s="45">
        <f t="shared" si="22"/>
        <v>0</v>
      </c>
      <c r="H134" s="46">
        <f t="shared" si="22"/>
        <v>3323.5</v>
      </c>
      <c r="I134" s="86"/>
    </row>
    <row r="135" spans="1:23" s="6" customFormat="1" ht="36" customHeight="1" thickBot="1">
      <c r="A135" s="72" t="s">
        <v>64</v>
      </c>
      <c r="B135" s="73"/>
      <c r="C135" s="48" t="s">
        <v>68</v>
      </c>
      <c r="D135" s="49">
        <f>SUM(D131:D134)</f>
        <v>13873.7</v>
      </c>
      <c r="E135" s="49">
        <f t="shared" ref="E135:H135" si="23">SUM(E131:E134)</f>
        <v>0</v>
      </c>
      <c r="F135" s="49">
        <f t="shared" si="23"/>
        <v>0</v>
      </c>
      <c r="G135" s="49">
        <f t="shared" si="23"/>
        <v>0</v>
      </c>
      <c r="H135" s="50">
        <f t="shared" si="23"/>
        <v>13873.7</v>
      </c>
      <c r="I135" s="47"/>
    </row>
    <row r="136" spans="1:23" s="6" customFormat="1" ht="15.6" customHeight="1" thickBot="1">
      <c r="A136" s="74" t="s">
        <v>15</v>
      </c>
      <c r="B136" s="75"/>
      <c r="C136" s="75"/>
      <c r="D136" s="75"/>
      <c r="E136" s="75"/>
      <c r="F136" s="75"/>
      <c r="G136" s="75"/>
      <c r="H136" s="75"/>
      <c r="I136" s="76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s="6" customFormat="1" ht="15">
      <c r="A137" s="60">
        <v>1</v>
      </c>
      <c r="B137" s="63" t="s">
        <v>36</v>
      </c>
      <c r="C137" s="31">
        <v>2022</v>
      </c>
      <c r="D137" s="51">
        <f t="shared" ref="D137:D192" si="24">E137+F137+G137+H137</f>
        <v>5.08</v>
      </c>
      <c r="E137" s="51">
        <v>0</v>
      </c>
      <c r="F137" s="51">
        <v>0</v>
      </c>
      <c r="G137" s="51">
        <v>0</v>
      </c>
      <c r="H137" s="52">
        <v>5.08</v>
      </c>
      <c r="I137" s="57" t="s">
        <v>10</v>
      </c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s="6" customFormat="1" ht="15">
      <c r="A138" s="61"/>
      <c r="B138" s="64"/>
      <c r="C138" s="29">
        <v>2023</v>
      </c>
      <c r="D138" s="14">
        <f t="shared" si="24"/>
        <v>4.9800000000000004</v>
      </c>
      <c r="E138" s="14">
        <v>0</v>
      </c>
      <c r="F138" s="14">
        <v>0</v>
      </c>
      <c r="G138" s="14">
        <v>0</v>
      </c>
      <c r="H138" s="53">
        <v>4.9800000000000004</v>
      </c>
      <c r="I138" s="58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s="6" customFormat="1" ht="15">
      <c r="A139" s="61"/>
      <c r="B139" s="64"/>
      <c r="C139" s="29">
        <v>2024</v>
      </c>
      <c r="D139" s="14">
        <f t="shared" si="24"/>
        <v>5</v>
      </c>
      <c r="E139" s="14">
        <v>0</v>
      </c>
      <c r="F139" s="14">
        <v>0</v>
      </c>
      <c r="G139" s="14">
        <v>0</v>
      </c>
      <c r="H139" s="53">
        <v>5</v>
      </c>
      <c r="I139" s="58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s="6" customFormat="1" ht="15.75" thickBot="1">
      <c r="A140" s="62"/>
      <c r="B140" s="65"/>
      <c r="C140" s="35">
        <v>2025</v>
      </c>
      <c r="D140" s="54">
        <f t="shared" si="24"/>
        <v>5</v>
      </c>
      <c r="E140" s="54">
        <v>0</v>
      </c>
      <c r="F140" s="54">
        <v>0</v>
      </c>
      <c r="G140" s="54">
        <v>0</v>
      </c>
      <c r="H140" s="55">
        <v>5</v>
      </c>
      <c r="I140" s="58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s="6" customFormat="1" ht="15">
      <c r="A141" s="60">
        <v>2</v>
      </c>
      <c r="B141" s="128" t="s">
        <v>73</v>
      </c>
      <c r="C141" s="31">
        <v>2022</v>
      </c>
      <c r="D141" s="51">
        <f t="shared" si="24"/>
        <v>354</v>
      </c>
      <c r="E141" s="51">
        <v>0</v>
      </c>
      <c r="F141" s="51">
        <v>0</v>
      </c>
      <c r="G141" s="51">
        <v>0</v>
      </c>
      <c r="H141" s="52">
        <v>354</v>
      </c>
      <c r="I141" s="58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s="6" customFormat="1" ht="15">
      <c r="A142" s="61"/>
      <c r="B142" s="129"/>
      <c r="C142" s="29">
        <v>2023</v>
      </c>
      <c r="D142" s="14">
        <f t="shared" si="24"/>
        <v>354</v>
      </c>
      <c r="E142" s="14">
        <v>0</v>
      </c>
      <c r="F142" s="14">
        <v>0</v>
      </c>
      <c r="G142" s="14">
        <v>0</v>
      </c>
      <c r="H142" s="53">
        <v>354</v>
      </c>
      <c r="I142" s="58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s="6" customFormat="1" ht="15">
      <c r="A143" s="61"/>
      <c r="B143" s="129"/>
      <c r="C143" s="29">
        <v>2024</v>
      </c>
      <c r="D143" s="14">
        <f t="shared" si="24"/>
        <v>354</v>
      </c>
      <c r="E143" s="14">
        <v>0</v>
      </c>
      <c r="F143" s="14">
        <v>0</v>
      </c>
      <c r="G143" s="14">
        <v>0</v>
      </c>
      <c r="H143" s="53">
        <v>354</v>
      </c>
      <c r="I143" s="58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s="6" customFormat="1" ht="24" customHeight="1" thickBot="1">
      <c r="A144" s="62"/>
      <c r="B144" s="130"/>
      <c r="C144" s="35">
        <v>2025</v>
      </c>
      <c r="D144" s="54">
        <f t="shared" si="24"/>
        <v>354</v>
      </c>
      <c r="E144" s="54">
        <v>0</v>
      </c>
      <c r="F144" s="54">
        <v>0</v>
      </c>
      <c r="G144" s="54">
        <v>0</v>
      </c>
      <c r="H144" s="55">
        <v>354</v>
      </c>
      <c r="I144" s="58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s="6" customFormat="1" ht="15">
      <c r="A145" s="60">
        <v>3</v>
      </c>
      <c r="B145" s="63" t="s">
        <v>37</v>
      </c>
      <c r="C145" s="31">
        <v>2022</v>
      </c>
      <c r="D145" s="51">
        <f t="shared" si="24"/>
        <v>18.7</v>
      </c>
      <c r="E145" s="51">
        <v>0</v>
      </c>
      <c r="F145" s="51">
        <v>0</v>
      </c>
      <c r="G145" s="51">
        <v>0</v>
      </c>
      <c r="H145" s="52">
        <v>18.7</v>
      </c>
      <c r="I145" s="58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s="6" customFormat="1" ht="15">
      <c r="A146" s="61"/>
      <c r="B146" s="64"/>
      <c r="C146" s="29">
        <v>2023</v>
      </c>
      <c r="D146" s="14">
        <f t="shared" si="24"/>
        <v>18.7</v>
      </c>
      <c r="E146" s="14">
        <v>0</v>
      </c>
      <c r="F146" s="14">
        <v>0</v>
      </c>
      <c r="G146" s="14">
        <v>0</v>
      </c>
      <c r="H146" s="53">
        <v>18.7</v>
      </c>
      <c r="I146" s="58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s="6" customFormat="1" ht="15">
      <c r="A147" s="61"/>
      <c r="B147" s="64"/>
      <c r="C147" s="29">
        <v>2024</v>
      </c>
      <c r="D147" s="14">
        <f t="shared" si="24"/>
        <v>18.7</v>
      </c>
      <c r="E147" s="14">
        <v>0</v>
      </c>
      <c r="F147" s="14">
        <v>0</v>
      </c>
      <c r="G147" s="14">
        <v>0</v>
      </c>
      <c r="H147" s="53">
        <v>18.7</v>
      </c>
      <c r="I147" s="58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s="6" customFormat="1" ht="15.75" thickBot="1">
      <c r="A148" s="62"/>
      <c r="B148" s="65"/>
      <c r="C148" s="35">
        <v>2025</v>
      </c>
      <c r="D148" s="54">
        <f t="shared" si="24"/>
        <v>18.7</v>
      </c>
      <c r="E148" s="54">
        <v>0</v>
      </c>
      <c r="F148" s="54">
        <v>0</v>
      </c>
      <c r="G148" s="54">
        <v>0</v>
      </c>
      <c r="H148" s="55">
        <v>18.7</v>
      </c>
      <c r="I148" s="58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s="6" customFormat="1" ht="13.9" customHeight="1">
      <c r="A149" s="60">
        <v>4</v>
      </c>
      <c r="B149" s="63" t="s">
        <v>38</v>
      </c>
      <c r="C149" s="31">
        <v>2022</v>
      </c>
      <c r="D149" s="51">
        <f t="shared" si="24"/>
        <v>36.72</v>
      </c>
      <c r="E149" s="51">
        <v>0</v>
      </c>
      <c r="F149" s="51">
        <v>0</v>
      </c>
      <c r="G149" s="51">
        <v>0</v>
      </c>
      <c r="H149" s="52">
        <v>36.72</v>
      </c>
      <c r="I149" s="58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s="6" customFormat="1" ht="13.9" customHeight="1">
      <c r="A150" s="61"/>
      <c r="B150" s="64"/>
      <c r="C150" s="29">
        <v>2023</v>
      </c>
      <c r="D150" s="14">
        <f t="shared" si="24"/>
        <v>36.72</v>
      </c>
      <c r="E150" s="14">
        <v>0</v>
      </c>
      <c r="F150" s="14">
        <v>0</v>
      </c>
      <c r="G150" s="14">
        <v>0</v>
      </c>
      <c r="H150" s="53">
        <v>36.72</v>
      </c>
      <c r="I150" s="58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s="6" customFormat="1" ht="13.9" customHeight="1">
      <c r="A151" s="61"/>
      <c r="B151" s="64"/>
      <c r="C151" s="29">
        <v>2024</v>
      </c>
      <c r="D151" s="14">
        <f t="shared" si="24"/>
        <v>36.700000000000003</v>
      </c>
      <c r="E151" s="14">
        <v>0</v>
      </c>
      <c r="F151" s="14">
        <v>0</v>
      </c>
      <c r="G151" s="14">
        <v>0</v>
      </c>
      <c r="H151" s="53">
        <v>36.700000000000003</v>
      </c>
      <c r="I151" s="58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s="6" customFormat="1" ht="13.9" customHeight="1" thickBot="1">
      <c r="A152" s="62"/>
      <c r="B152" s="65"/>
      <c r="C152" s="35">
        <v>2025</v>
      </c>
      <c r="D152" s="54">
        <f t="shared" si="24"/>
        <v>36.700000000000003</v>
      </c>
      <c r="E152" s="54">
        <v>0</v>
      </c>
      <c r="F152" s="54">
        <v>0</v>
      </c>
      <c r="G152" s="54">
        <v>0</v>
      </c>
      <c r="H152" s="55">
        <v>36.700000000000003</v>
      </c>
      <c r="I152" s="58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s="6" customFormat="1" ht="15">
      <c r="A153" s="60">
        <v>5</v>
      </c>
      <c r="B153" s="63" t="s">
        <v>39</v>
      </c>
      <c r="C153" s="31">
        <v>2022</v>
      </c>
      <c r="D153" s="51">
        <f t="shared" si="24"/>
        <v>1</v>
      </c>
      <c r="E153" s="51">
        <v>0</v>
      </c>
      <c r="F153" s="51">
        <v>0</v>
      </c>
      <c r="G153" s="51">
        <v>0</v>
      </c>
      <c r="H153" s="52">
        <v>1</v>
      </c>
      <c r="I153" s="58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s="6" customFormat="1" ht="15">
      <c r="A154" s="61"/>
      <c r="B154" s="64"/>
      <c r="C154" s="29">
        <v>2023</v>
      </c>
      <c r="D154" s="14">
        <f t="shared" si="24"/>
        <v>1</v>
      </c>
      <c r="E154" s="14">
        <v>0</v>
      </c>
      <c r="F154" s="14">
        <v>0</v>
      </c>
      <c r="G154" s="14">
        <v>0</v>
      </c>
      <c r="H154" s="53">
        <v>1</v>
      </c>
      <c r="I154" s="58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s="6" customFormat="1" ht="15">
      <c r="A155" s="61"/>
      <c r="B155" s="64"/>
      <c r="C155" s="29">
        <v>2024</v>
      </c>
      <c r="D155" s="14">
        <f t="shared" si="24"/>
        <v>1</v>
      </c>
      <c r="E155" s="14">
        <v>0</v>
      </c>
      <c r="F155" s="14">
        <v>0</v>
      </c>
      <c r="G155" s="14">
        <v>0</v>
      </c>
      <c r="H155" s="53">
        <v>1</v>
      </c>
      <c r="I155" s="58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s="6" customFormat="1" ht="15.75" thickBot="1">
      <c r="A156" s="62"/>
      <c r="B156" s="65"/>
      <c r="C156" s="35">
        <v>2025</v>
      </c>
      <c r="D156" s="54">
        <f t="shared" si="24"/>
        <v>1</v>
      </c>
      <c r="E156" s="54">
        <v>0</v>
      </c>
      <c r="F156" s="54">
        <v>0</v>
      </c>
      <c r="G156" s="54">
        <v>0</v>
      </c>
      <c r="H156" s="55">
        <v>1</v>
      </c>
      <c r="I156" s="59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s="6" customFormat="1" ht="15">
      <c r="A157" s="60">
        <v>6</v>
      </c>
      <c r="B157" s="63" t="s">
        <v>40</v>
      </c>
      <c r="C157" s="31">
        <v>2022</v>
      </c>
      <c r="D157" s="51">
        <f t="shared" si="24"/>
        <v>176.2</v>
      </c>
      <c r="E157" s="51">
        <v>0</v>
      </c>
      <c r="F157" s="51">
        <v>0</v>
      </c>
      <c r="G157" s="51">
        <v>0</v>
      </c>
      <c r="H157" s="52">
        <v>176.2</v>
      </c>
      <c r="I157" s="57" t="s">
        <v>10</v>
      </c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s="6" customFormat="1" ht="15">
      <c r="A158" s="61"/>
      <c r="B158" s="64"/>
      <c r="C158" s="29">
        <v>2023</v>
      </c>
      <c r="D158" s="14">
        <f t="shared" si="24"/>
        <v>176.1</v>
      </c>
      <c r="E158" s="14">
        <v>0</v>
      </c>
      <c r="F158" s="14">
        <v>0</v>
      </c>
      <c r="G158" s="14">
        <v>0</v>
      </c>
      <c r="H158" s="53">
        <v>176.1</v>
      </c>
      <c r="I158" s="58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s="6" customFormat="1" ht="15">
      <c r="A159" s="61"/>
      <c r="B159" s="64"/>
      <c r="C159" s="29">
        <v>2024</v>
      </c>
      <c r="D159" s="14">
        <f t="shared" si="24"/>
        <v>0</v>
      </c>
      <c r="E159" s="14">
        <v>0</v>
      </c>
      <c r="F159" s="14">
        <v>0</v>
      </c>
      <c r="G159" s="14">
        <v>0</v>
      </c>
      <c r="H159" s="53">
        <v>0</v>
      </c>
      <c r="I159" s="58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s="6" customFormat="1" ht="15.75" thickBot="1">
      <c r="A160" s="62"/>
      <c r="B160" s="65"/>
      <c r="C160" s="35">
        <v>2025</v>
      </c>
      <c r="D160" s="54">
        <f t="shared" si="24"/>
        <v>0</v>
      </c>
      <c r="E160" s="54">
        <v>0</v>
      </c>
      <c r="F160" s="54">
        <v>0</v>
      </c>
      <c r="G160" s="54">
        <v>0</v>
      </c>
      <c r="H160" s="55">
        <v>0</v>
      </c>
      <c r="I160" s="58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s="6" customFormat="1" ht="15">
      <c r="A161" s="60">
        <v>7</v>
      </c>
      <c r="B161" s="63" t="s">
        <v>41</v>
      </c>
      <c r="C161" s="31">
        <v>2022</v>
      </c>
      <c r="D161" s="51">
        <f t="shared" si="24"/>
        <v>10</v>
      </c>
      <c r="E161" s="51">
        <v>0</v>
      </c>
      <c r="F161" s="51">
        <v>0</v>
      </c>
      <c r="G161" s="51">
        <v>0</v>
      </c>
      <c r="H161" s="52">
        <v>10</v>
      </c>
      <c r="I161" s="58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s="6" customFormat="1" ht="15">
      <c r="A162" s="61"/>
      <c r="B162" s="64"/>
      <c r="C162" s="29">
        <v>2023</v>
      </c>
      <c r="D162" s="14">
        <f t="shared" si="24"/>
        <v>10</v>
      </c>
      <c r="E162" s="14">
        <v>0</v>
      </c>
      <c r="F162" s="14">
        <v>0</v>
      </c>
      <c r="G162" s="14">
        <v>0</v>
      </c>
      <c r="H162" s="53">
        <v>10</v>
      </c>
      <c r="I162" s="58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s="6" customFormat="1" ht="15">
      <c r="A163" s="61"/>
      <c r="B163" s="64"/>
      <c r="C163" s="29">
        <v>2024</v>
      </c>
      <c r="D163" s="14">
        <f t="shared" si="24"/>
        <v>10</v>
      </c>
      <c r="E163" s="14">
        <v>0</v>
      </c>
      <c r="F163" s="14">
        <v>0</v>
      </c>
      <c r="G163" s="14">
        <v>0</v>
      </c>
      <c r="H163" s="53">
        <v>10</v>
      </c>
      <c r="I163" s="58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s="6" customFormat="1" ht="15.75" thickBot="1">
      <c r="A164" s="62"/>
      <c r="B164" s="65"/>
      <c r="C164" s="35">
        <v>2025</v>
      </c>
      <c r="D164" s="54">
        <f t="shared" si="24"/>
        <v>10</v>
      </c>
      <c r="E164" s="54">
        <v>0</v>
      </c>
      <c r="F164" s="54">
        <v>0</v>
      </c>
      <c r="G164" s="54">
        <v>0</v>
      </c>
      <c r="H164" s="55">
        <v>10</v>
      </c>
      <c r="I164" s="58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s="6" customFormat="1" ht="15">
      <c r="A165" s="60">
        <v>8</v>
      </c>
      <c r="B165" s="63" t="s">
        <v>42</v>
      </c>
      <c r="C165" s="31">
        <v>2022</v>
      </c>
      <c r="D165" s="51">
        <f t="shared" si="24"/>
        <v>149.6</v>
      </c>
      <c r="E165" s="51">
        <v>149.6</v>
      </c>
      <c r="F165" s="51">
        <v>0</v>
      </c>
      <c r="G165" s="51">
        <v>0</v>
      </c>
      <c r="H165" s="52">
        <v>0</v>
      </c>
      <c r="I165" s="58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s="6" customFormat="1" ht="15">
      <c r="A166" s="61"/>
      <c r="B166" s="64"/>
      <c r="C166" s="29">
        <v>2023</v>
      </c>
      <c r="D166" s="14">
        <f t="shared" si="24"/>
        <v>0</v>
      </c>
      <c r="E166" s="14">
        <v>0</v>
      </c>
      <c r="F166" s="14">
        <v>0</v>
      </c>
      <c r="G166" s="14">
        <v>0</v>
      </c>
      <c r="H166" s="53">
        <v>0</v>
      </c>
      <c r="I166" s="58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s="6" customFormat="1" ht="15">
      <c r="A167" s="61"/>
      <c r="B167" s="64"/>
      <c r="C167" s="29">
        <v>2024</v>
      </c>
      <c r="D167" s="14">
        <f t="shared" si="24"/>
        <v>0</v>
      </c>
      <c r="E167" s="14">
        <v>0</v>
      </c>
      <c r="F167" s="14">
        <v>0</v>
      </c>
      <c r="G167" s="14">
        <v>0</v>
      </c>
      <c r="H167" s="53">
        <v>0</v>
      </c>
      <c r="I167" s="58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s="6" customFormat="1" ht="15.75" thickBot="1">
      <c r="A168" s="62"/>
      <c r="B168" s="65"/>
      <c r="C168" s="35">
        <v>2025</v>
      </c>
      <c r="D168" s="54">
        <f t="shared" si="24"/>
        <v>0</v>
      </c>
      <c r="E168" s="54">
        <v>0</v>
      </c>
      <c r="F168" s="54">
        <v>0</v>
      </c>
      <c r="G168" s="54">
        <v>0</v>
      </c>
      <c r="H168" s="55">
        <v>0</v>
      </c>
      <c r="I168" s="58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s="6" customFormat="1" ht="16.899999999999999" customHeight="1">
      <c r="A169" s="60">
        <v>9</v>
      </c>
      <c r="B169" s="63" t="s">
        <v>43</v>
      </c>
      <c r="C169" s="31">
        <v>2022</v>
      </c>
      <c r="D169" s="51">
        <f t="shared" si="24"/>
        <v>3.5</v>
      </c>
      <c r="E169" s="51">
        <v>0</v>
      </c>
      <c r="F169" s="51">
        <v>3.5</v>
      </c>
      <c r="G169" s="51">
        <v>0</v>
      </c>
      <c r="H169" s="52">
        <v>0</v>
      </c>
      <c r="I169" s="58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s="6" customFormat="1" ht="16.899999999999999" customHeight="1">
      <c r="A170" s="61"/>
      <c r="B170" s="64"/>
      <c r="C170" s="29">
        <v>2023</v>
      </c>
      <c r="D170" s="14">
        <f t="shared" si="24"/>
        <v>3.5</v>
      </c>
      <c r="E170" s="14">
        <v>0</v>
      </c>
      <c r="F170" s="14">
        <v>3.5</v>
      </c>
      <c r="G170" s="14">
        <v>0</v>
      </c>
      <c r="H170" s="53">
        <v>0</v>
      </c>
      <c r="I170" s="58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s="6" customFormat="1" ht="16.899999999999999" customHeight="1">
      <c r="A171" s="61"/>
      <c r="B171" s="64"/>
      <c r="C171" s="29">
        <v>2024</v>
      </c>
      <c r="D171" s="14">
        <f t="shared" si="24"/>
        <v>3.5</v>
      </c>
      <c r="E171" s="14">
        <v>0</v>
      </c>
      <c r="F171" s="14">
        <v>3.5</v>
      </c>
      <c r="G171" s="14">
        <v>0</v>
      </c>
      <c r="H171" s="53">
        <v>0</v>
      </c>
      <c r="I171" s="58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s="6" customFormat="1" ht="16.899999999999999" customHeight="1" thickBot="1">
      <c r="A172" s="62"/>
      <c r="B172" s="65"/>
      <c r="C172" s="35">
        <v>2025</v>
      </c>
      <c r="D172" s="54">
        <f t="shared" si="24"/>
        <v>3.5</v>
      </c>
      <c r="E172" s="54">
        <v>0</v>
      </c>
      <c r="F172" s="54">
        <v>3.5</v>
      </c>
      <c r="G172" s="54">
        <v>0</v>
      </c>
      <c r="H172" s="55">
        <v>0</v>
      </c>
      <c r="I172" s="58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s="6" customFormat="1" ht="15">
      <c r="A173" s="60">
        <v>10</v>
      </c>
      <c r="B173" s="63" t="s">
        <v>44</v>
      </c>
      <c r="C173" s="31">
        <v>2022</v>
      </c>
      <c r="D173" s="51">
        <f t="shared" si="24"/>
        <v>98.1</v>
      </c>
      <c r="E173" s="51">
        <v>0</v>
      </c>
      <c r="F173" s="51">
        <v>0</v>
      </c>
      <c r="G173" s="51">
        <v>0</v>
      </c>
      <c r="H173" s="52">
        <v>98.1</v>
      </c>
      <c r="I173" s="58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s="6" customFormat="1" ht="15">
      <c r="A174" s="61"/>
      <c r="B174" s="64"/>
      <c r="C174" s="29">
        <v>2023</v>
      </c>
      <c r="D174" s="14">
        <f t="shared" si="24"/>
        <v>98</v>
      </c>
      <c r="E174" s="14">
        <v>0</v>
      </c>
      <c r="F174" s="14">
        <v>0</v>
      </c>
      <c r="G174" s="14">
        <v>0</v>
      </c>
      <c r="H174" s="53">
        <v>98</v>
      </c>
      <c r="I174" s="58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s="6" customFormat="1" ht="15">
      <c r="A175" s="61"/>
      <c r="B175" s="64"/>
      <c r="C175" s="29">
        <v>2024</v>
      </c>
      <c r="D175" s="14">
        <f t="shared" si="24"/>
        <v>100</v>
      </c>
      <c r="E175" s="14">
        <v>0</v>
      </c>
      <c r="F175" s="14">
        <v>0</v>
      </c>
      <c r="G175" s="14">
        <v>0</v>
      </c>
      <c r="H175" s="53">
        <v>100</v>
      </c>
      <c r="I175" s="58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s="6" customFormat="1" ht="15.75" thickBot="1">
      <c r="A176" s="62"/>
      <c r="B176" s="65"/>
      <c r="C176" s="35">
        <v>2025</v>
      </c>
      <c r="D176" s="54">
        <f t="shared" si="24"/>
        <v>111.8</v>
      </c>
      <c r="E176" s="54">
        <v>0</v>
      </c>
      <c r="F176" s="54">
        <v>0</v>
      </c>
      <c r="G176" s="54">
        <v>0</v>
      </c>
      <c r="H176" s="55">
        <v>111.8</v>
      </c>
      <c r="I176" s="59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s="6" customFormat="1" ht="15">
      <c r="A177" s="60">
        <v>11</v>
      </c>
      <c r="B177" s="63" t="s">
        <v>45</v>
      </c>
      <c r="C177" s="31">
        <v>2022</v>
      </c>
      <c r="D177" s="51">
        <f t="shared" si="24"/>
        <v>6009.1</v>
      </c>
      <c r="E177" s="51">
        <v>0</v>
      </c>
      <c r="F177" s="51">
        <v>0</v>
      </c>
      <c r="G177" s="51">
        <v>0</v>
      </c>
      <c r="H177" s="52">
        <v>6009.1</v>
      </c>
      <c r="I177" s="57" t="s">
        <v>10</v>
      </c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s="6" customFormat="1" ht="15">
      <c r="A178" s="61"/>
      <c r="B178" s="64"/>
      <c r="C178" s="29">
        <v>2023</v>
      </c>
      <c r="D178" s="14">
        <f t="shared" si="24"/>
        <v>6002.8</v>
      </c>
      <c r="E178" s="14">
        <v>0</v>
      </c>
      <c r="F178" s="14">
        <v>0</v>
      </c>
      <c r="G178" s="14">
        <v>0</v>
      </c>
      <c r="H178" s="53">
        <v>6002.8</v>
      </c>
      <c r="I178" s="58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s="6" customFormat="1" ht="15">
      <c r="A179" s="61"/>
      <c r="B179" s="64"/>
      <c r="C179" s="29">
        <v>2024</v>
      </c>
      <c r="D179" s="14">
        <f t="shared" si="24"/>
        <v>5998.3</v>
      </c>
      <c r="E179" s="14">
        <v>0</v>
      </c>
      <c r="F179" s="14">
        <v>0</v>
      </c>
      <c r="G179" s="14">
        <v>0</v>
      </c>
      <c r="H179" s="53">
        <v>5998.3</v>
      </c>
      <c r="I179" s="58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s="6" customFormat="1" ht="15.75" thickBot="1">
      <c r="A180" s="62"/>
      <c r="B180" s="65"/>
      <c r="C180" s="35">
        <v>2025</v>
      </c>
      <c r="D180" s="54">
        <f t="shared" si="24"/>
        <v>5212.2</v>
      </c>
      <c r="E180" s="54">
        <v>0</v>
      </c>
      <c r="F180" s="54">
        <v>0</v>
      </c>
      <c r="G180" s="54">
        <v>0</v>
      </c>
      <c r="H180" s="55">
        <v>5212.2</v>
      </c>
      <c r="I180" s="58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s="6" customFormat="1" ht="15">
      <c r="A181" s="60">
        <v>12</v>
      </c>
      <c r="B181" s="63" t="s">
        <v>46</v>
      </c>
      <c r="C181" s="31">
        <v>2022</v>
      </c>
      <c r="D181" s="51">
        <f t="shared" si="24"/>
        <v>3</v>
      </c>
      <c r="E181" s="51">
        <v>0</v>
      </c>
      <c r="F181" s="51">
        <v>0</v>
      </c>
      <c r="G181" s="51">
        <v>0</v>
      </c>
      <c r="H181" s="52">
        <v>3</v>
      </c>
      <c r="I181" s="58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s="6" customFormat="1" ht="15">
      <c r="A182" s="61"/>
      <c r="B182" s="64"/>
      <c r="C182" s="29">
        <v>2023</v>
      </c>
      <c r="D182" s="14">
        <f t="shared" si="24"/>
        <v>3</v>
      </c>
      <c r="E182" s="14">
        <v>0</v>
      </c>
      <c r="F182" s="14">
        <v>0</v>
      </c>
      <c r="G182" s="14">
        <v>0</v>
      </c>
      <c r="H182" s="53">
        <v>3</v>
      </c>
      <c r="I182" s="58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s="6" customFormat="1" ht="15">
      <c r="A183" s="61"/>
      <c r="B183" s="64"/>
      <c r="C183" s="29">
        <v>2024</v>
      </c>
      <c r="D183" s="14">
        <f t="shared" si="24"/>
        <v>3</v>
      </c>
      <c r="E183" s="14">
        <v>0</v>
      </c>
      <c r="F183" s="14">
        <v>0</v>
      </c>
      <c r="G183" s="14">
        <v>0</v>
      </c>
      <c r="H183" s="53">
        <v>3</v>
      </c>
      <c r="I183" s="58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s="6" customFormat="1" ht="15.75" thickBot="1">
      <c r="A184" s="62"/>
      <c r="B184" s="65"/>
      <c r="C184" s="35">
        <v>2025</v>
      </c>
      <c r="D184" s="54">
        <f t="shared" si="24"/>
        <v>3</v>
      </c>
      <c r="E184" s="54">
        <v>0</v>
      </c>
      <c r="F184" s="54">
        <v>0</v>
      </c>
      <c r="G184" s="54">
        <v>0</v>
      </c>
      <c r="H184" s="55">
        <v>3</v>
      </c>
      <c r="I184" s="58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s="6" customFormat="1" ht="15">
      <c r="A185" s="60">
        <v>13</v>
      </c>
      <c r="B185" s="63" t="s">
        <v>47</v>
      </c>
      <c r="C185" s="31">
        <v>2022</v>
      </c>
      <c r="D185" s="51">
        <f t="shared" si="24"/>
        <v>293.10000000000002</v>
      </c>
      <c r="E185" s="51">
        <v>0</v>
      </c>
      <c r="F185" s="51">
        <v>0</v>
      </c>
      <c r="G185" s="51">
        <v>0</v>
      </c>
      <c r="H185" s="52">
        <v>293.10000000000002</v>
      </c>
      <c r="I185" s="58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s="6" customFormat="1" ht="15">
      <c r="A186" s="61"/>
      <c r="B186" s="64"/>
      <c r="C186" s="29">
        <v>2023</v>
      </c>
      <c r="D186" s="14">
        <f t="shared" si="24"/>
        <v>292.8</v>
      </c>
      <c r="E186" s="14">
        <v>0</v>
      </c>
      <c r="F186" s="14">
        <v>0</v>
      </c>
      <c r="G186" s="14">
        <v>0</v>
      </c>
      <c r="H186" s="53">
        <v>292.8</v>
      </c>
      <c r="I186" s="58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s="6" customFormat="1" ht="15">
      <c r="A187" s="61"/>
      <c r="B187" s="64"/>
      <c r="C187" s="29">
        <v>2024</v>
      </c>
      <c r="D187" s="14">
        <f t="shared" si="24"/>
        <v>291.39999999999998</v>
      </c>
      <c r="E187" s="14">
        <v>0</v>
      </c>
      <c r="F187" s="14">
        <v>0</v>
      </c>
      <c r="G187" s="14">
        <v>0</v>
      </c>
      <c r="H187" s="53">
        <v>291.39999999999998</v>
      </c>
      <c r="I187" s="58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s="6" customFormat="1" ht="15.75" thickBot="1">
      <c r="A188" s="62"/>
      <c r="B188" s="65"/>
      <c r="C188" s="35">
        <v>2025</v>
      </c>
      <c r="D188" s="54">
        <f t="shared" si="24"/>
        <v>290.10000000000002</v>
      </c>
      <c r="E188" s="54">
        <v>0</v>
      </c>
      <c r="F188" s="54">
        <v>0</v>
      </c>
      <c r="G188" s="54">
        <v>0</v>
      </c>
      <c r="H188" s="55">
        <v>290.10000000000002</v>
      </c>
      <c r="I188" s="58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s="6" customFormat="1" ht="15">
      <c r="A189" s="60">
        <v>14</v>
      </c>
      <c r="B189" s="63" t="s">
        <v>48</v>
      </c>
      <c r="C189" s="31">
        <v>2022</v>
      </c>
      <c r="D189" s="51">
        <f t="shared" si="24"/>
        <v>0</v>
      </c>
      <c r="E189" s="51">
        <v>0</v>
      </c>
      <c r="F189" s="51">
        <v>0</v>
      </c>
      <c r="G189" s="51">
        <v>0</v>
      </c>
      <c r="H189" s="52">
        <v>0</v>
      </c>
      <c r="I189" s="58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s="6" customFormat="1" ht="15">
      <c r="A190" s="61"/>
      <c r="B190" s="64"/>
      <c r="C190" s="29">
        <v>2023</v>
      </c>
      <c r="D190" s="14">
        <f t="shared" si="24"/>
        <v>0</v>
      </c>
      <c r="E190" s="14">
        <v>0</v>
      </c>
      <c r="F190" s="14">
        <v>0</v>
      </c>
      <c r="G190" s="14">
        <v>0</v>
      </c>
      <c r="H190" s="53">
        <v>0</v>
      </c>
      <c r="I190" s="58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s="6" customFormat="1" ht="15">
      <c r="A191" s="61"/>
      <c r="B191" s="64"/>
      <c r="C191" s="29">
        <v>2024</v>
      </c>
      <c r="D191" s="14">
        <f t="shared" si="24"/>
        <v>42</v>
      </c>
      <c r="E191" s="14">
        <v>0</v>
      </c>
      <c r="F191" s="14">
        <v>0</v>
      </c>
      <c r="G191" s="14">
        <v>0</v>
      </c>
      <c r="H191" s="53">
        <v>42</v>
      </c>
      <c r="I191" s="58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s="6" customFormat="1" ht="15.75" thickBot="1">
      <c r="A192" s="62"/>
      <c r="B192" s="65"/>
      <c r="C192" s="35">
        <v>2025</v>
      </c>
      <c r="D192" s="54">
        <f t="shared" si="24"/>
        <v>42.2</v>
      </c>
      <c r="E192" s="54">
        <v>0</v>
      </c>
      <c r="F192" s="54">
        <v>0</v>
      </c>
      <c r="G192" s="54">
        <v>0</v>
      </c>
      <c r="H192" s="55">
        <v>42.2</v>
      </c>
      <c r="I192" s="59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9" s="6" customFormat="1" ht="15.6" customHeight="1">
      <c r="A193" s="118" t="s">
        <v>52</v>
      </c>
      <c r="B193" s="119"/>
      <c r="C193" s="38">
        <v>2022</v>
      </c>
      <c r="D193" s="56">
        <f t="shared" ref="D193:H195" si="25">D137+D141+D145+D149+D153+D157+D161+D165+D169+D173+D177+D181+D185+D189</f>
        <v>7158.1</v>
      </c>
      <c r="E193" s="56">
        <f t="shared" si="25"/>
        <v>149.6</v>
      </c>
      <c r="F193" s="56">
        <f t="shared" si="25"/>
        <v>3.5</v>
      </c>
      <c r="G193" s="56">
        <f t="shared" si="25"/>
        <v>0</v>
      </c>
      <c r="H193" s="56">
        <f t="shared" si="25"/>
        <v>7005.0000000000009</v>
      </c>
      <c r="I193" s="81"/>
    </row>
    <row r="194" spans="1:9" s="6" customFormat="1" ht="15.6" customHeight="1">
      <c r="A194" s="68"/>
      <c r="B194" s="69"/>
      <c r="C194" s="20">
        <v>2023</v>
      </c>
      <c r="D194" s="15">
        <f t="shared" si="25"/>
        <v>7001.6</v>
      </c>
      <c r="E194" s="15">
        <f t="shared" si="25"/>
        <v>0</v>
      </c>
      <c r="F194" s="15">
        <f t="shared" si="25"/>
        <v>3.5</v>
      </c>
      <c r="G194" s="15">
        <f t="shared" si="25"/>
        <v>0</v>
      </c>
      <c r="H194" s="15">
        <f t="shared" si="25"/>
        <v>6998.1</v>
      </c>
      <c r="I194" s="82"/>
    </row>
    <row r="195" spans="1:9" s="6" customFormat="1" ht="15.6" customHeight="1">
      <c r="A195" s="68"/>
      <c r="B195" s="69"/>
      <c r="C195" s="27">
        <v>2024</v>
      </c>
      <c r="D195" s="15">
        <f t="shared" si="25"/>
        <v>6863.5999999999995</v>
      </c>
      <c r="E195" s="15">
        <f t="shared" si="25"/>
        <v>0</v>
      </c>
      <c r="F195" s="15">
        <f t="shared" si="25"/>
        <v>3.5</v>
      </c>
      <c r="G195" s="15">
        <f t="shared" si="25"/>
        <v>0</v>
      </c>
      <c r="H195" s="15">
        <f t="shared" si="25"/>
        <v>6860.0999999999995</v>
      </c>
      <c r="I195" s="82"/>
    </row>
    <row r="196" spans="1:9" s="6" customFormat="1" ht="15.6" customHeight="1">
      <c r="A196" s="68"/>
      <c r="B196" s="69"/>
      <c r="C196" s="20">
        <v>2025</v>
      </c>
      <c r="D196" s="15">
        <f t="shared" ref="D196:H196" si="26">D140+D144+D148+D152+D156+D160+D164+D168+D172+D176+D180+D184+D188+D192</f>
        <v>6088.2</v>
      </c>
      <c r="E196" s="15">
        <f t="shared" si="26"/>
        <v>0</v>
      </c>
      <c r="F196" s="15">
        <f t="shared" si="26"/>
        <v>3.5</v>
      </c>
      <c r="G196" s="15">
        <f t="shared" si="26"/>
        <v>0</v>
      </c>
      <c r="H196" s="15">
        <f t="shared" si="26"/>
        <v>6084.7</v>
      </c>
      <c r="I196" s="83"/>
    </row>
    <row r="197" spans="1:9" s="6" customFormat="1" ht="27" customHeight="1">
      <c r="A197" s="122" t="s">
        <v>65</v>
      </c>
      <c r="B197" s="123"/>
      <c r="C197" s="22" t="s">
        <v>68</v>
      </c>
      <c r="D197" s="9">
        <f>SUM(D193:D196)</f>
        <v>27111.5</v>
      </c>
      <c r="E197" s="9">
        <f t="shared" ref="E197:H197" si="27">SUM(E193:E196)</f>
        <v>149.6</v>
      </c>
      <c r="F197" s="9">
        <f t="shared" si="27"/>
        <v>14</v>
      </c>
      <c r="G197" s="9">
        <f t="shared" si="27"/>
        <v>0</v>
      </c>
      <c r="H197" s="9">
        <f t="shared" si="27"/>
        <v>26947.9</v>
      </c>
      <c r="I197" s="21"/>
    </row>
    <row r="198" spans="1:9" s="11" customFormat="1" ht="13.9" customHeight="1">
      <c r="A198" s="109" t="s">
        <v>61</v>
      </c>
      <c r="B198" s="110"/>
      <c r="C198" s="20">
        <v>2022</v>
      </c>
      <c r="D198" s="10">
        <f t="shared" ref="D198:H201" si="28">D30+D44+D105+D131+D193+D70</f>
        <v>15376.800000000001</v>
      </c>
      <c r="E198" s="10">
        <f t="shared" si="28"/>
        <v>149.6</v>
      </c>
      <c r="F198" s="10">
        <f t="shared" si="28"/>
        <v>3.5</v>
      </c>
      <c r="G198" s="10">
        <f t="shared" si="28"/>
        <v>0</v>
      </c>
      <c r="H198" s="10">
        <f t="shared" si="28"/>
        <v>15223.7</v>
      </c>
      <c r="I198" s="115"/>
    </row>
    <row r="199" spans="1:9" s="11" customFormat="1" ht="15">
      <c r="A199" s="111"/>
      <c r="B199" s="112"/>
      <c r="C199" s="20">
        <v>2023</v>
      </c>
      <c r="D199" s="10">
        <f t="shared" si="28"/>
        <v>15213.2</v>
      </c>
      <c r="E199" s="10">
        <f t="shared" si="28"/>
        <v>0</v>
      </c>
      <c r="F199" s="10">
        <f t="shared" si="28"/>
        <v>3.5</v>
      </c>
      <c r="G199" s="10">
        <f t="shared" si="28"/>
        <v>0</v>
      </c>
      <c r="H199" s="10">
        <f t="shared" si="28"/>
        <v>15209.7</v>
      </c>
      <c r="I199" s="116"/>
    </row>
    <row r="200" spans="1:9" s="11" customFormat="1" ht="15">
      <c r="A200" s="111"/>
      <c r="B200" s="112"/>
      <c r="C200" s="24">
        <v>2024</v>
      </c>
      <c r="D200" s="10">
        <f t="shared" si="28"/>
        <v>11853.599999999999</v>
      </c>
      <c r="E200" s="10">
        <f t="shared" si="28"/>
        <v>0</v>
      </c>
      <c r="F200" s="10">
        <f t="shared" si="28"/>
        <v>3.5</v>
      </c>
      <c r="G200" s="10">
        <f t="shared" si="28"/>
        <v>0</v>
      </c>
      <c r="H200" s="10">
        <f t="shared" si="28"/>
        <v>11850.099999999999</v>
      </c>
      <c r="I200" s="116"/>
    </row>
    <row r="201" spans="1:9" s="11" customFormat="1" ht="15">
      <c r="A201" s="113"/>
      <c r="B201" s="114"/>
      <c r="C201" s="24">
        <v>2025</v>
      </c>
      <c r="D201" s="25">
        <f t="shared" si="28"/>
        <v>11077.4</v>
      </c>
      <c r="E201" s="25">
        <f t="shared" si="28"/>
        <v>0</v>
      </c>
      <c r="F201" s="25">
        <f t="shared" si="28"/>
        <v>3.5</v>
      </c>
      <c r="G201" s="25">
        <f t="shared" si="28"/>
        <v>0</v>
      </c>
      <c r="H201" s="25">
        <f t="shared" si="28"/>
        <v>11073.9</v>
      </c>
      <c r="I201" s="117"/>
    </row>
    <row r="202" spans="1:9" s="11" customFormat="1" ht="25.5">
      <c r="A202" s="108" t="s">
        <v>67</v>
      </c>
      <c r="B202" s="108"/>
      <c r="C202" s="23" t="s">
        <v>71</v>
      </c>
      <c r="D202" s="10">
        <f>D201+D199+D198+D200</f>
        <v>53521</v>
      </c>
      <c r="E202" s="10">
        <f>E201+E199+E198+E200</f>
        <v>149.6</v>
      </c>
      <c r="F202" s="10">
        <f>F201+F199+F198+F200</f>
        <v>14</v>
      </c>
      <c r="G202" s="10">
        <f>G201+G199+G198</f>
        <v>0</v>
      </c>
      <c r="H202" s="10">
        <f>H201+H199+H198+H200</f>
        <v>53357.4</v>
      </c>
      <c r="I202" s="26"/>
    </row>
  </sheetData>
  <mergeCells count="127">
    <mergeCell ref="A202:B202"/>
    <mergeCell ref="A198:B201"/>
    <mergeCell ref="I30:I33"/>
    <mergeCell ref="I44:I47"/>
    <mergeCell ref="I198:I201"/>
    <mergeCell ref="A131:B134"/>
    <mergeCell ref="A193:B196"/>
    <mergeCell ref="B36:B39"/>
    <mergeCell ref="I36:I43"/>
    <mergeCell ref="A66:A69"/>
    <mergeCell ref="B66:B69"/>
    <mergeCell ref="I50:I69"/>
    <mergeCell ref="A70:B73"/>
    <mergeCell ref="I70:I73"/>
    <mergeCell ref="B145:B148"/>
    <mergeCell ref="B149:B152"/>
    <mergeCell ref="B153:B156"/>
    <mergeCell ref="F87:F88"/>
    <mergeCell ref="G87:G88"/>
    <mergeCell ref="A197:B197"/>
    <mergeCell ref="A181:A184"/>
    <mergeCell ref="A185:A188"/>
    <mergeCell ref="I177:I192"/>
    <mergeCell ref="A123:A126"/>
    <mergeCell ref="B181:B184"/>
    <mergeCell ref="B185:B188"/>
    <mergeCell ref="B189:B192"/>
    <mergeCell ref="A5:A7"/>
    <mergeCell ref="A10:A13"/>
    <mergeCell ref="A14:A17"/>
    <mergeCell ref="H87:H88"/>
    <mergeCell ref="B157:B160"/>
    <mergeCell ref="B161:B164"/>
    <mergeCell ref="B165:B168"/>
    <mergeCell ref="B169:B172"/>
    <mergeCell ref="B173:B176"/>
    <mergeCell ref="A44:B47"/>
    <mergeCell ref="A26:A29"/>
    <mergeCell ref="A22:A25"/>
    <mergeCell ref="B80:B83"/>
    <mergeCell ref="B84:B88"/>
    <mergeCell ref="A74:B74"/>
    <mergeCell ref="A49:I49"/>
    <mergeCell ref="A157:A160"/>
    <mergeCell ref="C87:C88"/>
    <mergeCell ref="B137:B140"/>
    <mergeCell ref="A105:B108"/>
    <mergeCell ref="A161:A164"/>
    <mergeCell ref="A177:A180"/>
    <mergeCell ref="A141:A144"/>
    <mergeCell ref="A145:A148"/>
    <mergeCell ref="H1:I1"/>
    <mergeCell ref="B2:I3"/>
    <mergeCell ref="D5:H5"/>
    <mergeCell ref="I5:I7"/>
    <mergeCell ref="D6:D7"/>
    <mergeCell ref="E6:H6"/>
    <mergeCell ref="B5:B7"/>
    <mergeCell ref="B40:B43"/>
    <mergeCell ref="B50:B53"/>
    <mergeCell ref="B10:B13"/>
    <mergeCell ref="B14:B17"/>
    <mergeCell ref="B18:B21"/>
    <mergeCell ref="B26:B29"/>
    <mergeCell ref="C5:C7"/>
    <mergeCell ref="A48:B48"/>
    <mergeCell ref="A34:B34"/>
    <mergeCell ref="A36:A39"/>
    <mergeCell ref="A9:I9"/>
    <mergeCell ref="B22:B25"/>
    <mergeCell ref="A35:I35"/>
    <mergeCell ref="B101:B104"/>
    <mergeCell ref="I193:I196"/>
    <mergeCell ref="A127:A130"/>
    <mergeCell ref="A137:A140"/>
    <mergeCell ref="A136:I136"/>
    <mergeCell ref="A89:A92"/>
    <mergeCell ref="A93:A96"/>
    <mergeCell ref="A97:A100"/>
    <mergeCell ref="A101:A104"/>
    <mergeCell ref="A111:A114"/>
    <mergeCell ref="A110:I110"/>
    <mergeCell ref="B111:B114"/>
    <mergeCell ref="B115:B118"/>
    <mergeCell ref="B119:B122"/>
    <mergeCell ref="B123:B126"/>
    <mergeCell ref="B127:B130"/>
    <mergeCell ref="I105:I108"/>
    <mergeCell ref="I131:I134"/>
    <mergeCell ref="A189:A192"/>
    <mergeCell ref="B89:B92"/>
    <mergeCell ref="B93:B96"/>
    <mergeCell ref="B97:B100"/>
    <mergeCell ref="B177:B180"/>
    <mergeCell ref="A169:A172"/>
    <mergeCell ref="A173:A176"/>
    <mergeCell ref="A115:A118"/>
    <mergeCell ref="A119:A122"/>
    <mergeCell ref="A84:A88"/>
    <mergeCell ref="A109:B109"/>
    <mergeCell ref="A135:B135"/>
    <mergeCell ref="B141:B144"/>
    <mergeCell ref="A75:I75"/>
    <mergeCell ref="A165:A168"/>
    <mergeCell ref="D87:D88"/>
    <mergeCell ref="E87:E88"/>
    <mergeCell ref="I89:I104"/>
    <mergeCell ref="I111:I130"/>
    <mergeCell ref="I137:I156"/>
    <mergeCell ref="I157:I176"/>
    <mergeCell ref="A149:A152"/>
    <mergeCell ref="A153:A156"/>
    <mergeCell ref="I76:I88"/>
    <mergeCell ref="I10:I29"/>
    <mergeCell ref="A80:A83"/>
    <mergeCell ref="A18:A21"/>
    <mergeCell ref="A58:A61"/>
    <mergeCell ref="A62:A65"/>
    <mergeCell ref="A76:A79"/>
    <mergeCell ref="B58:B61"/>
    <mergeCell ref="B62:B65"/>
    <mergeCell ref="B76:B79"/>
    <mergeCell ref="A30:B33"/>
    <mergeCell ref="A40:A43"/>
    <mergeCell ref="A50:A53"/>
    <mergeCell ref="A54:A57"/>
    <mergeCell ref="B54:B57"/>
  </mergeCells>
  <pageMargins left="0.7" right="0.7" top="0.75" bottom="0.75" header="0.3" footer="0.3"/>
  <pageSetup paperSize="9" scale="75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2:T151"/>
  <sheetViews>
    <sheetView workbookViewId="0">
      <selection activeCell="C25" sqref="C25:D27"/>
    </sheetView>
  </sheetViews>
  <sheetFormatPr defaultRowHeight="15"/>
  <cols>
    <col min="7" max="20" width="8.85546875" style="4"/>
  </cols>
  <sheetData>
    <row r="22" spans="3:20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3:20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3:20">
      <c r="E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3:20">
      <c r="C25" s="124" t="s">
        <v>25</v>
      </c>
      <c r="D25" s="125"/>
      <c r="E25" s="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3:20">
      <c r="C26" s="102"/>
      <c r="D26" s="103"/>
      <c r="E26" s="4"/>
    </row>
    <row r="27" spans="3:20">
      <c r="C27" s="126"/>
      <c r="D27" s="127"/>
      <c r="E27" s="4"/>
    </row>
    <row r="28" spans="3:20">
      <c r="E28" s="4"/>
    </row>
    <row r="29" spans="3:20">
      <c r="E29" s="4"/>
    </row>
    <row r="30" spans="3:20" ht="72.75">
      <c r="E30" s="7" t="s">
        <v>10</v>
      </c>
    </row>
    <row r="31" spans="3:20">
      <c r="E31" s="1"/>
    </row>
    <row r="32" spans="3:20">
      <c r="E32" s="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5:20">
      <c r="E33" s="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5:20">
      <c r="E34" s="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5:20">
      <c r="E35" s="1"/>
    </row>
    <row r="36" spans="5:20">
      <c r="E36" s="5"/>
    </row>
    <row r="37" spans="5:20">
      <c r="E37" s="5"/>
    </row>
    <row r="38" spans="5:20">
      <c r="E38" s="5"/>
    </row>
    <row r="39" spans="5:20">
      <c r="E39" s="3"/>
    </row>
    <row r="40" spans="5:20">
      <c r="E40" s="1"/>
    </row>
    <row r="41" spans="5:20">
      <c r="E41" s="1"/>
    </row>
    <row r="42" spans="5:20">
      <c r="E42" s="1"/>
    </row>
    <row r="43" spans="5:20">
      <c r="E43" s="1"/>
    </row>
    <row r="44" spans="5:20">
      <c r="E44" s="1"/>
    </row>
    <row r="45" spans="5:20">
      <c r="E45" s="1"/>
      <c r="G45" s="5"/>
      <c r="H45" s="5"/>
      <c r="I45" s="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5:20">
      <c r="E46" s="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5:20">
      <c r="E47" s="2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5:20">
      <c r="E48" s="2"/>
    </row>
    <row r="49" spans="5:5">
      <c r="E49" s="1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5" spans="5:5">
      <c r="E55" s="4"/>
    </row>
    <row r="71" spans="7:20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7:20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7:20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90" spans="7:20"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7:20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7:20"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136" spans="7:20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7:20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7:20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46" spans="7:20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7:20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7:20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7:20"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7:20"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7:20"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</sheetData>
  <mergeCells count="1">
    <mergeCell ref="C25:D2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7" sqref="C2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2021-02-11T11:52:09Z</dcterms:modified>
</cp:coreProperties>
</file>