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810" windowWidth="14280" windowHeight="11730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<sst xmlns="http://schemas.openxmlformats.org/spreadsheetml/2006/main" count="66" uniqueCount="65">
  <si>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</si>
  <si>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</si>
  <si>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</si>
  <si>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</si>
  <si>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</si>
  <si>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</si>
  <si>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</si>
  <si>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</si>
  <si>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</si>
  <si>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</si>
  <si>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</si>
  <si>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</si>
  <si>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</si>
  <si>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</si>
  <si>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</si>
  <si>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</si>
  <si>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11502050000000</t>
  </si>
  <si>
    <t>Субсидии</t>
  </si>
  <si>
    <t xml:space="preserve">  % исполнения</t>
  </si>
  <si>
    <t>Госпошлина</t>
  </si>
  <si>
    <t>10800000000000</t>
  </si>
  <si>
    <t xml:space="preserve">Ед.изм.: </t>
  </si>
  <si>
    <t>руб.</t>
  </si>
  <si>
    <t>Итого  доходов:</t>
  </si>
  <si>
    <t>Доходы от продажи земельных участков</t>
  </si>
  <si>
    <t>11406000000000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</si>
  <si>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</si>
  <si>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</si>
  <si>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</si>
  <si>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</si>
  <si>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</si>
  <si>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</si>
  <si>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</si>
  <si>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</si>
  <si>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налоговые и неналоговые</t>
  </si>
  <si>
    <t>общая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</si>
  <si>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</si>
  <si>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</si>
  <si>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</si>
  <si>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</si>
  <si>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</si>
  <si>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10302000000000</t>
  </si>
  <si>
    <t>Акцизы на нефтепродукты</t>
  </si>
  <si>
    <t>11105075000000</t>
  </si>
  <si>
    <t>Прочие безвозмездные поступления</t>
  </si>
  <si>
    <t>20700000000000</t>
  </si>
  <si>
    <t>10606000000000</t>
  </si>
  <si>
    <t>Штрафы</t>
  </si>
  <si>
    <t>11600000000000</t>
  </si>
  <si>
    <t>Единый сельскохозяйственный налог</t>
  </si>
  <si>
    <t>10503000000000</t>
  </si>
  <si>
    <t>Доходы от возврата остатков межбюджетных трансфертов</t>
  </si>
  <si>
    <t>21800000000000</t>
  </si>
  <si>
    <t>Факт 2022 г.</t>
  </si>
  <si>
    <t>Сведения об исполнении доходной части бюджета муниципального образования Гостицкое сельское поселение Сланцевского муниципального района Ленинградской области на 2023 год</t>
  </si>
  <si>
    <t>План 2023 г.</t>
  </si>
  <si>
    <t>План 1 кв.    2023 г.</t>
  </si>
  <si>
    <t>к плану 2023 г.</t>
  </si>
  <si>
    <t>к плану       1 кв.    2023 г.</t>
  </si>
  <si>
    <t>структура факт 2023</t>
  </si>
  <si>
    <t>20203000000000</t>
  </si>
  <si>
    <t>на 01.04.2023 г.</t>
  </si>
  <si>
    <t>Факт 1 кв.   2023 г.</t>
  </si>
  <si>
    <t>к Факту      1 кв.    2022 г.</t>
  </si>
  <si>
    <t>Факт 1 кв.   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</si>
</sst>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54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b/>
      <sz val="10"/>
      <name val="Arial Cyr"/>
      <family val="0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wrapText="1"/>
    </xf>
    <xf numFmtId="173" fontId="6" fillId="0" borderId="15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72" fontId="8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78" fontId="6" fillId="0" borderId="14" xfId="0" applyNumberFormat="1" applyFont="1" applyFill="1" applyBorder="1" applyAlignment="1">
      <alignment horizontal="right" vertical="center" wrapText="1"/>
    </xf>
    <xf numFmtId="178" fontId="6" fillId="0" borderId="19" xfId="0" applyNumberFormat="1" applyFont="1" applyFill="1" applyBorder="1" applyAlignment="1">
      <alignment horizontal="right" vertical="center" wrapText="1"/>
    </xf>
    <xf numFmtId="178" fontId="19" fillId="0" borderId="14" xfId="0" applyNumberFormat="1" applyFont="1" applyFill="1" applyBorder="1" applyAlignment="1">
      <alignment horizontal="right" vertical="center" wrapText="1"/>
    </xf>
    <xf numFmtId="178" fontId="17" fillId="0" borderId="14" xfId="0" applyNumberFormat="1" applyFont="1" applyFill="1" applyBorder="1" applyAlignment="1">
      <alignment horizontal="right" vertical="center" wrapText="1"/>
    </xf>
    <xf numFmtId="178" fontId="6" fillId="0" borderId="10" xfId="0" applyNumberFormat="1" applyFont="1" applyFill="1" applyBorder="1" applyAlignment="1">
      <alignment horizontal="right" vertical="center" wrapText="1"/>
    </xf>
    <xf numFmtId="178" fontId="17" fillId="0" borderId="10" xfId="0" applyNumberFormat="1" applyFont="1" applyFill="1" applyBorder="1" applyAlignment="1">
      <alignment horizontal="right" vertical="center" wrapText="1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right" vertical="center" wrapText="1"/>
    </xf>
    <xf numFmtId="49" fontId="3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178" fontId="17" fillId="0" borderId="10" xfId="0" applyNumberFormat="1" applyFont="1" applyFill="1" applyBorder="1" applyAlignment="1">
      <alignment horizontal="right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right" vertical="center" wrapText="1"/>
    </xf>
    <xf numFmtId="178" fontId="8" fillId="0" borderId="21" xfId="0" applyNumberFormat="1" applyFont="1" applyFill="1" applyBorder="1" applyAlignment="1">
      <alignment horizontal="right" vertical="center" wrapText="1"/>
    </xf>
    <xf numFmtId="178" fontId="8" fillId="0" borderId="23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8" fillId="33" borderId="21" xfId="0" applyNumberFormat="1" applyFont="1" applyFill="1" applyBorder="1" applyAlignment="1">
      <alignment horizontal="right" vertical="center" wrapText="1"/>
    </xf>
    <xf numFmtId="4" fontId="6" fillId="33" borderId="24" xfId="0" applyNumberFormat="1" applyFont="1" applyFill="1" applyBorder="1" applyAlignment="1">
      <alignment horizontal="right" vertical="center" wrapText="1"/>
    </xf>
    <xf numFmtId="4" fontId="3" fillId="33" borderId="21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" fontId="2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9" fontId="11" fillId="0" borderId="0" xfId="0" applyNumberFormat="1" applyFont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9" fillId="0" borderId="2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1" fillId="0" borderId="28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33" borderId="28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1">
      <selection activeCell="B33" sqref="B33"/>
    </sheetView>
  </sheetViews>
  <sheetFormatPr defaultColWidth="9.00390625" defaultRowHeight="12.75"/>
  <cols>
    <col min="1" max="1" width="34.875" style="0" customWidth="1"/>
    <col min="2" max="2" width="13.625" style="0" customWidth="1"/>
    <col min="3" max="4" width="12.75390625" style="56" customWidth="1"/>
    <col min="5" max="5" width="12.25390625" style="60" customWidth="1"/>
    <col min="6" max="6" width="11.75390625" style="60" customWidth="1"/>
    <col min="7" max="7" width="12.25390625" style="60" customWidth="1"/>
    <col min="8" max="8" width="9.00390625" style="0" customWidth="1"/>
    <col min="9" max="10" width="8.125" style="0" customWidth="1"/>
    <col min="11" max="11" width="11.375" style="0" customWidth="1"/>
    <col min="12" max="12" width="0" style="0" hidden="1" customWidth="1"/>
  </cols>
  <sheetData>
    <row r="1" spans="1:11" s="18" customFormat="1" ht="39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17"/>
    </row>
    <row r="2" spans="1:11" ht="15.75">
      <c r="A2" s="19" t="s">
        <v>61</v>
      </c>
      <c r="B2" s="2"/>
      <c r="C2" s="49"/>
      <c r="D2" s="49"/>
      <c r="E2" s="57"/>
      <c r="F2" s="57"/>
      <c r="G2" s="57"/>
      <c r="H2" s="3"/>
      <c r="I2" s="3"/>
      <c r="J2" s="3"/>
      <c r="K2" s="4"/>
    </row>
    <row r="3" spans="1:11" ht="15" customHeight="1" thickBot="1">
      <c r="A3" s="13"/>
      <c r="B3" s="14"/>
      <c r="E3" s="58"/>
      <c r="F3" s="58"/>
      <c r="G3" s="58"/>
      <c r="H3" s="5"/>
      <c r="I3" s="5" t="s">
        <v>21</v>
      </c>
      <c r="J3" s="27" t="s">
        <v>22</v>
      </c>
      <c r="K3" s="15"/>
    </row>
    <row r="4" spans="1:13" ht="21" customHeight="1">
      <c r="A4" s="68" t="s">
        <v>0</v>
      </c>
      <c r="B4" s="70" t="s">
        <v>1</v>
      </c>
      <c r="C4" s="72" t="s">
        <v>53</v>
      </c>
      <c r="D4" s="72" t="s">
        <v>64</v>
      </c>
      <c r="E4" s="72" t="s">
        <v>55</v>
      </c>
      <c r="F4" s="72" t="s">
        <v>56</v>
      </c>
      <c r="G4" s="72" t="s">
        <v>62</v>
      </c>
      <c r="H4" s="65" t="s">
        <v>18</v>
      </c>
      <c r="I4" s="66"/>
      <c r="J4" s="67"/>
      <c r="K4" s="62" t="s">
        <v>59</v>
      </c>
      <c r="L4" s="63"/>
      <c r="M4" s="64"/>
    </row>
    <row r="5" spans="1:13" ht="33.75" customHeight="1">
      <c r="A5" s="69"/>
      <c r="B5" s="71"/>
      <c r="C5" s="73"/>
      <c r="D5" s="73"/>
      <c r="E5" s="73"/>
      <c r="F5" s="73"/>
      <c r="G5" s="73"/>
      <c r="H5" s="26" t="s">
        <v>57</v>
      </c>
      <c r="I5" s="26" t="s">
        <v>58</v>
      </c>
      <c r="J5" s="20" t="s">
        <v>63</v>
      </c>
      <c r="K5" s="31" t="s">
        <v>34</v>
      </c>
      <c r="L5" s="32" t="s">
        <v>35</v>
      </c>
      <c r="M5" s="32" t="s">
        <v>35</v>
      </c>
    </row>
    <row r="6" spans="1:13" ht="14.25" customHeight="1">
      <c r="A6" s="21" t="s">
        <v>7</v>
      </c>
      <c r="B6" s="7" t="s">
        <v>14</v>
      </c>
      <c r="C6" s="50">
        <v>1050937.62</v>
      </c>
      <c r="D6" s="50">
        <v>232716.02</v>
      </c>
      <c r="E6" s="50">
        <v>844500</v>
      </c>
      <c r="F6" s="50">
        <v>211000</v>
      </c>
      <c r="G6" s="50">
        <v>155908.17</v>
      </c>
      <c r="H6" s="37">
        <f>G6/E6*100</f>
        <v>18.461595026642986</v>
      </c>
      <c r="I6" s="37">
        <f>G6/F6*100</f>
        <v>73.89012796208532</v>
      </c>
      <c r="J6" s="33">
        <f>G6/D6*100</f>
        <v>66.99503111130898</v>
      </c>
      <c r="K6" s="8">
        <f aca="true" t="shared" si="0" ref="K6:K22">G6/$G$22*100</f>
        <v>25.92184446388213</v>
      </c>
      <c r="L6" s="8">
        <f aca="true" t="shared" si="1" ref="L6:L30">G6/$G$30*100</f>
        <v>3.105511224299039</v>
      </c>
      <c r="M6" s="8">
        <f aca="true" t="shared" si="2" ref="M6:M30">G6/$G$30*100</f>
        <v>3.105511224299039</v>
      </c>
    </row>
    <row r="7" spans="1:13" ht="15.75" customHeight="1">
      <c r="A7" s="22" t="s">
        <v>42</v>
      </c>
      <c r="B7" s="7" t="s">
        <v>41</v>
      </c>
      <c r="C7" s="50">
        <f>524980.94+0.18</f>
        <v>524981.12</v>
      </c>
      <c r="D7" s="50">
        <v>117331.47</v>
      </c>
      <c r="E7" s="50">
        <v>482000</v>
      </c>
      <c r="F7" s="50">
        <v>120400</v>
      </c>
      <c r="G7" s="50">
        <v>127945.17</v>
      </c>
      <c r="H7" s="37">
        <f>G7/E7*100</f>
        <v>26.544641078838172</v>
      </c>
      <c r="I7" s="37">
        <f>G7/F7*100</f>
        <v>106.26675249169435</v>
      </c>
      <c r="J7" s="35">
        <f aca="true" t="shared" si="3" ref="J7:J30">G7/D7*100</f>
        <v>109.04591070068415</v>
      </c>
      <c r="K7" s="8">
        <f t="shared" si="0"/>
        <v>21.27261705813722</v>
      </c>
      <c r="L7" s="8">
        <f t="shared" si="1"/>
        <v>2.5485204625892837</v>
      </c>
      <c r="M7" s="8">
        <f t="shared" si="2"/>
        <v>2.5485204625892837</v>
      </c>
    </row>
    <row r="8" spans="1:13" ht="15.75" customHeight="1" hidden="1">
      <c r="A8" s="22" t="s">
        <v>49</v>
      </c>
      <c r="B8" s="7" t="s">
        <v>50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37"/>
      <c r="I8" s="37"/>
      <c r="J8" s="35"/>
      <c r="K8" s="8"/>
      <c r="L8" s="8"/>
      <c r="M8" s="8"/>
    </row>
    <row r="9" spans="1:13" ht="15.75" customHeight="1">
      <c r="A9" s="22" t="s">
        <v>2</v>
      </c>
      <c r="B9" s="7" t="s">
        <v>15</v>
      </c>
      <c r="C9" s="50">
        <v>194241.4</v>
      </c>
      <c r="D9" s="50">
        <v>16581.89</v>
      </c>
      <c r="E9" s="50">
        <v>193700</v>
      </c>
      <c r="F9" s="50">
        <v>16200</v>
      </c>
      <c r="G9" s="50">
        <v>4328.41</v>
      </c>
      <c r="H9" s="37">
        <f aca="true" t="shared" si="4" ref="H9:H30">G9/E9*100</f>
        <v>2.2345947341249355</v>
      </c>
      <c r="I9" s="37">
        <f aca="true" t="shared" si="5" ref="I9:I30">G9/F9*100</f>
        <v>26.718580246913582</v>
      </c>
      <c r="J9" s="33">
        <f t="shared" si="3"/>
        <v>26.103236723919892</v>
      </c>
      <c r="K9" s="8">
        <f t="shared" si="0"/>
        <v>0.719656774856071</v>
      </c>
      <c r="L9" s="8">
        <f t="shared" si="1"/>
        <v>0.08621694320681335</v>
      </c>
      <c r="M9" s="8">
        <f t="shared" si="2"/>
        <v>0.08621694320681335</v>
      </c>
    </row>
    <row r="10" spans="1:13" ht="17.25" customHeight="1">
      <c r="A10" s="22" t="s">
        <v>3</v>
      </c>
      <c r="B10" s="7" t="s">
        <v>46</v>
      </c>
      <c r="C10" s="50">
        <v>543752.52</v>
      </c>
      <c r="D10" s="50">
        <v>-16138.12</v>
      </c>
      <c r="E10" s="50">
        <v>1119600</v>
      </c>
      <c r="F10" s="50">
        <v>174200</v>
      </c>
      <c r="G10" s="50">
        <v>92181.34</v>
      </c>
      <c r="H10" s="37">
        <f t="shared" si="4"/>
        <v>8.23341729188996</v>
      </c>
      <c r="I10" s="37">
        <f t="shared" si="5"/>
        <v>52.91695752009184</v>
      </c>
      <c r="J10" s="33">
        <f t="shared" si="3"/>
        <v>-571.2024696804832</v>
      </c>
      <c r="K10" s="8">
        <f t="shared" si="0"/>
        <v>15.32639603140898</v>
      </c>
      <c r="L10" s="8">
        <f t="shared" si="1"/>
        <v>1.8361461496272193</v>
      </c>
      <c r="M10" s="8">
        <f t="shared" si="2"/>
        <v>1.8361461496272193</v>
      </c>
    </row>
    <row r="11" spans="1:13" ht="14.25" customHeight="1">
      <c r="A11" s="22" t="s">
        <v>19</v>
      </c>
      <c r="B11" s="7" t="s">
        <v>20</v>
      </c>
      <c r="C11" s="50">
        <v>460</v>
      </c>
      <c r="D11" s="50">
        <v>430</v>
      </c>
      <c r="E11" s="50">
        <v>1400</v>
      </c>
      <c r="F11" s="50">
        <v>200</v>
      </c>
      <c r="G11" s="50">
        <v>220</v>
      </c>
      <c r="H11" s="37">
        <f t="shared" si="4"/>
        <v>15.714285714285714</v>
      </c>
      <c r="I11" s="37">
        <f t="shared" si="5"/>
        <v>110.00000000000001</v>
      </c>
      <c r="J11" s="33">
        <f t="shared" si="3"/>
        <v>51.162790697674424</v>
      </c>
      <c r="K11" s="8">
        <f t="shared" si="0"/>
        <v>0.036577979088934655</v>
      </c>
      <c r="L11" s="8">
        <f t="shared" si="1"/>
        <v>0.004382146678687772</v>
      </c>
      <c r="M11" s="8">
        <f t="shared" si="2"/>
        <v>0.004382146678687772</v>
      </c>
    </row>
    <row r="12" spans="1:13" ht="16.5" customHeight="1" hidden="1">
      <c r="A12" s="28" t="s">
        <v>30</v>
      </c>
      <c r="B12" s="7" t="s">
        <v>29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44" t="e">
        <f t="shared" si="4"/>
        <v>#DIV/0!</v>
      </c>
      <c r="I12" s="44" t="e">
        <f t="shared" si="5"/>
        <v>#DIV/0!</v>
      </c>
      <c r="J12" s="36" t="e">
        <f t="shared" si="3"/>
        <v>#DIV/0!</v>
      </c>
      <c r="K12" s="8">
        <f t="shared" si="0"/>
        <v>0</v>
      </c>
      <c r="L12" s="8">
        <f t="shared" si="1"/>
        <v>0</v>
      </c>
      <c r="M12" s="8">
        <f t="shared" si="2"/>
        <v>0</v>
      </c>
    </row>
    <row r="13" spans="1:13" ht="16.5" customHeight="1">
      <c r="A13" s="22" t="s">
        <v>40</v>
      </c>
      <c r="B13" s="7" t="s">
        <v>43</v>
      </c>
      <c r="C13" s="50">
        <v>362145.51</v>
      </c>
      <c r="D13" s="50">
        <v>76785.81</v>
      </c>
      <c r="E13" s="50">
        <v>368700</v>
      </c>
      <c r="F13" s="50">
        <v>92100</v>
      </c>
      <c r="G13" s="50">
        <v>80791.53</v>
      </c>
      <c r="H13" s="37">
        <f t="shared" si="4"/>
        <v>21.91253864930838</v>
      </c>
      <c r="I13" s="37">
        <f t="shared" si="5"/>
        <v>87.7215309446254</v>
      </c>
      <c r="J13" s="33">
        <f t="shared" si="3"/>
        <v>105.21674512517352</v>
      </c>
      <c r="K13" s="8">
        <f t="shared" si="0"/>
        <v>13.432685885922893</v>
      </c>
      <c r="L13" s="8">
        <f t="shared" si="1"/>
        <v>1.609274249343652</v>
      </c>
      <c r="M13" s="8">
        <f t="shared" si="2"/>
        <v>1.609274249343652</v>
      </c>
    </row>
    <row r="14" spans="1:13" ht="16.5" customHeight="1">
      <c r="A14" s="22" t="s">
        <v>37</v>
      </c>
      <c r="B14" s="7" t="s">
        <v>38</v>
      </c>
      <c r="C14" s="50">
        <v>137490.51</v>
      </c>
      <c r="D14" s="50">
        <v>27925.67</v>
      </c>
      <c r="E14" s="50">
        <v>120900</v>
      </c>
      <c r="F14" s="50">
        <v>30200</v>
      </c>
      <c r="G14" s="50">
        <v>57134.95</v>
      </c>
      <c r="H14" s="37">
        <f t="shared" si="4"/>
        <v>47.25802315963606</v>
      </c>
      <c r="I14" s="37">
        <f t="shared" si="5"/>
        <v>189.18857615894038</v>
      </c>
      <c r="J14" s="33">
        <f t="shared" si="3"/>
        <v>204.5965235569997</v>
      </c>
      <c r="K14" s="8">
        <f t="shared" si="0"/>
        <v>9.499459119760575</v>
      </c>
      <c r="L14" s="8">
        <f t="shared" si="1"/>
        <v>1.1380624153613268</v>
      </c>
      <c r="M14" s="8">
        <f t="shared" si="2"/>
        <v>1.1380624153613268</v>
      </c>
    </row>
    <row r="15" spans="1:13" ht="13.5" customHeight="1">
      <c r="A15" s="22" t="s">
        <v>33</v>
      </c>
      <c r="B15" s="7" t="s">
        <v>39</v>
      </c>
      <c r="C15" s="50">
        <v>6925.33</v>
      </c>
      <c r="D15" s="50">
        <v>0</v>
      </c>
      <c r="E15" s="50">
        <v>0</v>
      </c>
      <c r="F15" s="50">
        <v>0</v>
      </c>
      <c r="G15" s="50">
        <v>17945.2</v>
      </c>
      <c r="H15" s="38" t="e">
        <f t="shared" si="4"/>
        <v>#DIV/0!</v>
      </c>
      <c r="I15" s="38" t="e">
        <f t="shared" si="5"/>
        <v>#DIV/0!</v>
      </c>
      <c r="J15" s="33" t="e">
        <f t="shared" si="3"/>
        <v>#DIV/0!</v>
      </c>
      <c r="K15" s="8">
        <f t="shared" si="0"/>
        <v>2.9836325015761367</v>
      </c>
      <c r="L15" s="8">
        <f t="shared" si="1"/>
        <v>0.35744772081085363</v>
      </c>
      <c r="M15" s="8">
        <f t="shared" si="2"/>
        <v>0.35744772081085363</v>
      </c>
    </row>
    <row r="16" spans="1:13" ht="13.5">
      <c r="A16" s="23" t="s">
        <v>32</v>
      </c>
      <c r="B16" s="11" t="s">
        <v>31</v>
      </c>
      <c r="C16" s="51">
        <v>39040</v>
      </c>
      <c r="D16" s="51">
        <v>0</v>
      </c>
      <c r="E16" s="51">
        <v>0</v>
      </c>
      <c r="F16" s="51">
        <v>0</v>
      </c>
      <c r="G16" s="51">
        <v>65000</v>
      </c>
      <c r="H16" s="37" t="e">
        <f t="shared" si="4"/>
        <v>#DIV/0!</v>
      </c>
      <c r="I16" s="37" t="e">
        <f t="shared" si="5"/>
        <v>#DIV/0!</v>
      </c>
      <c r="J16" s="33" t="e">
        <f t="shared" si="3"/>
        <v>#DIV/0!</v>
      </c>
      <c r="K16" s="8">
        <f t="shared" si="0"/>
        <v>10.807130185367056</v>
      </c>
      <c r="L16" s="8">
        <f t="shared" si="1"/>
        <v>1.2947251550668417</v>
      </c>
      <c r="M16" s="8">
        <f t="shared" si="2"/>
        <v>1.2947251550668417</v>
      </c>
    </row>
    <row r="17" spans="1:13" ht="13.5" customHeight="1" hidden="1">
      <c r="A17" s="23" t="s">
        <v>24</v>
      </c>
      <c r="B17" s="11" t="s">
        <v>25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37" t="e">
        <f t="shared" si="4"/>
        <v>#DIV/0!</v>
      </c>
      <c r="I17" s="37" t="e">
        <f t="shared" si="5"/>
        <v>#DIV/0!</v>
      </c>
      <c r="J17" s="33" t="e">
        <f t="shared" si="3"/>
        <v>#DIV/0!</v>
      </c>
      <c r="K17" s="8">
        <f t="shared" si="0"/>
        <v>0</v>
      </c>
      <c r="L17" s="8">
        <f t="shared" si="1"/>
        <v>0</v>
      </c>
      <c r="M17" s="8">
        <f t="shared" si="2"/>
        <v>0</v>
      </c>
    </row>
    <row r="18" spans="1:13" ht="17.25" customHeight="1" hidden="1">
      <c r="A18" s="23" t="s">
        <v>4</v>
      </c>
      <c r="B18" s="11" t="s">
        <v>16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37" t="e">
        <f t="shared" si="4"/>
        <v>#DIV/0!</v>
      </c>
      <c r="I18" s="37" t="e">
        <f t="shared" si="5"/>
        <v>#DIV/0!</v>
      </c>
      <c r="J18" s="33" t="e">
        <f t="shared" si="3"/>
        <v>#DIV/0!</v>
      </c>
      <c r="K18" s="8">
        <f t="shared" si="0"/>
        <v>0</v>
      </c>
      <c r="L18" s="8">
        <f t="shared" si="1"/>
        <v>0</v>
      </c>
      <c r="M18" s="8">
        <f t="shared" si="2"/>
        <v>0</v>
      </c>
    </row>
    <row r="19" spans="1:13" ht="14.25" customHeight="1" thickBot="1">
      <c r="A19" s="22" t="s">
        <v>47</v>
      </c>
      <c r="B19" s="11" t="s">
        <v>48</v>
      </c>
      <c r="C19" s="51">
        <v>2500</v>
      </c>
      <c r="D19" s="51">
        <v>0</v>
      </c>
      <c r="E19" s="51">
        <v>0</v>
      </c>
      <c r="F19" s="51">
        <v>0</v>
      </c>
      <c r="G19" s="51">
        <v>0</v>
      </c>
      <c r="H19" s="37" t="e">
        <f t="shared" si="4"/>
        <v>#DIV/0!</v>
      </c>
      <c r="I19" s="37" t="e">
        <f t="shared" si="5"/>
        <v>#DIV/0!</v>
      </c>
      <c r="J19" s="33" t="e">
        <f t="shared" si="3"/>
        <v>#DIV/0!</v>
      </c>
      <c r="K19" s="8">
        <f t="shared" si="0"/>
        <v>0</v>
      </c>
      <c r="L19" s="8"/>
      <c r="M19" s="8">
        <f t="shared" si="2"/>
        <v>0</v>
      </c>
    </row>
    <row r="20" spans="1:13" ht="17.25" customHeight="1" hidden="1">
      <c r="A20" s="23" t="s">
        <v>10</v>
      </c>
      <c r="B20" s="11" t="s">
        <v>11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46" t="e">
        <f>G20/E20*100</f>
        <v>#DIV/0!</v>
      </c>
      <c r="I20" s="46" t="e">
        <f>G20/F20*100</f>
        <v>#DIV/0!</v>
      </c>
      <c r="J20" s="33" t="e">
        <f>G20/D20*100</f>
        <v>#DIV/0!</v>
      </c>
      <c r="K20" s="8">
        <f t="shared" si="0"/>
        <v>0</v>
      </c>
      <c r="L20" s="8">
        <f t="shared" si="1"/>
        <v>0</v>
      </c>
      <c r="M20" s="8">
        <f t="shared" si="2"/>
        <v>0</v>
      </c>
    </row>
    <row r="21" spans="1:13" ht="17.25" customHeight="1" hidden="1">
      <c r="A21" s="24" t="s">
        <v>28</v>
      </c>
      <c r="B21" s="9" t="s">
        <v>36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46" t="e">
        <f t="shared" si="4"/>
        <v>#DIV/0!</v>
      </c>
      <c r="I21" s="46" t="e">
        <f t="shared" si="5"/>
        <v>#DIV/0!</v>
      </c>
      <c r="J21" s="33" t="e">
        <f t="shared" si="3"/>
        <v>#DIV/0!</v>
      </c>
      <c r="K21" s="8">
        <f t="shared" si="0"/>
        <v>0</v>
      </c>
      <c r="L21" s="8">
        <f t="shared" si="1"/>
        <v>0</v>
      </c>
      <c r="M21" s="8">
        <f t="shared" si="2"/>
        <v>0</v>
      </c>
    </row>
    <row r="22" spans="1:13" ht="17.25" customHeight="1" thickBot="1">
      <c r="A22" s="39" t="s">
        <v>23</v>
      </c>
      <c r="B22" s="40"/>
      <c r="C22" s="52">
        <f>SUM(C6:C21)</f>
        <v>2862474.01</v>
      </c>
      <c r="D22" s="52">
        <f>SUM(D6:D21)</f>
        <v>455632.74</v>
      </c>
      <c r="E22" s="52">
        <f>SUM(E6:E21)</f>
        <v>3130800</v>
      </c>
      <c r="F22" s="52">
        <f>SUM(F6:F21)</f>
        <v>644300</v>
      </c>
      <c r="G22" s="52">
        <f>SUM(G6:G21)</f>
        <v>601454.77</v>
      </c>
      <c r="H22" s="47">
        <f t="shared" si="4"/>
        <v>19.21089721476939</v>
      </c>
      <c r="I22" s="47">
        <f t="shared" si="5"/>
        <v>93.35011174918516</v>
      </c>
      <c r="J22" s="48">
        <f t="shared" si="3"/>
        <v>132.00429143875834</v>
      </c>
      <c r="K22" s="30">
        <f t="shared" si="0"/>
        <v>100</v>
      </c>
      <c r="L22" s="30">
        <f t="shared" si="1"/>
        <v>11.980286466983717</v>
      </c>
      <c r="M22" s="30">
        <f t="shared" si="2"/>
        <v>11.980286466983717</v>
      </c>
    </row>
    <row r="23" spans="1:13" ht="13.5">
      <c r="A23" s="25" t="s">
        <v>12</v>
      </c>
      <c r="B23" s="12" t="s">
        <v>13</v>
      </c>
      <c r="C23" s="53">
        <v>12065600</v>
      </c>
      <c r="D23" s="53">
        <v>3460375</v>
      </c>
      <c r="E23" s="53">
        <v>13931600</v>
      </c>
      <c r="F23" s="53">
        <v>3990425</v>
      </c>
      <c r="G23" s="53">
        <v>3990425</v>
      </c>
      <c r="H23" s="41">
        <f t="shared" si="4"/>
        <v>28.642977116770506</v>
      </c>
      <c r="I23" s="41">
        <f t="shared" si="5"/>
        <v>100</v>
      </c>
      <c r="J23" s="34">
        <f t="shared" si="3"/>
        <v>115.31770400606871</v>
      </c>
      <c r="L23" s="8">
        <f t="shared" si="1"/>
        <v>79.48467118319387</v>
      </c>
      <c r="M23" s="8">
        <f t="shared" si="2"/>
        <v>79.48467118319387</v>
      </c>
    </row>
    <row r="24" spans="1:13" ht="13.5">
      <c r="A24" s="22" t="s">
        <v>17</v>
      </c>
      <c r="B24" s="7" t="s">
        <v>9</v>
      </c>
      <c r="C24" s="50">
        <v>5396001.75</v>
      </c>
      <c r="D24" s="50">
        <v>169950</v>
      </c>
      <c r="E24" s="50">
        <v>2888700</v>
      </c>
      <c r="F24" s="50">
        <v>169950</v>
      </c>
      <c r="G24" s="50">
        <v>167175</v>
      </c>
      <c r="H24" s="41">
        <f t="shared" si="4"/>
        <v>5.787205317270745</v>
      </c>
      <c r="I24" s="37">
        <f>G24/F24*100</f>
        <v>98.36716681376876</v>
      </c>
      <c r="J24" s="33">
        <f>G24/D24*100</f>
        <v>98.36716681376876</v>
      </c>
      <c r="L24" s="8">
        <f t="shared" si="1"/>
        <v>3.3299335045892193</v>
      </c>
      <c r="M24" s="8">
        <f t="shared" si="2"/>
        <v>3.3299335045892193</v>
      </c>
    </row>
    <row r="25" spans="1:13" ht="13.5">
      <c r="A25" s="22" t="s">
        <v>8</v>
      </c>
      <c r="B25" s="7" t="s">
        <v>60</v>
      </c>
      <c r="C25" s="50">
        <v>157620</v>
      </c>
      <c r="D25" s="50">
        <v>40795</v>
      </c>
      <c r="E25" s="50">
        <v>157600</v>
      </c>
      <c r="F25" s="50">
        <v>42025</v>
      </c>
      <c r="G25" s="50">
        <v>43945</v>
      </c>
      <c r="H25" s="37">
        <f t="shared" si="4"/>
        <v>27.88388324873096</v>
      </c>
      <c r="I25" s="37">
        <f t="shared" si="5"/>
        <v>104.56870910172515</v>
      </c>
      <c r="J25" s="33">
        <f t="shared" si="3"/>
        <v>107.72153450177717</v>
      </c>
      <c r="L25" s="8">
        <f t="shared" si="1"/>
        <v>0.8753337990678823</v>
      </c>
      <c r="M25" s="8">
        <f t="shared" si="2"/>
        <v>0.8753337990678823</v>
      </c>
    </row>
    <row r="26" spans="1:13" ht="16.5" customHeight="1">
      <c r="A26" s="22" t="s">
        <v>26</v>
      </c>
      <c r="B26" s="7" t="s">
        <v>27</v>
      </c>
      <c r="C26" s="50">
        <v>4212372.52</v>
      </c>
      <c r="D26" s="50">
        <v>0</v>
      </c>
      <c r="E26" s="50">
        <v>1219200</v>
      </c>
      <c r="F26" s="50">
        <v>203900</v>
      </c>
      <c r="G26" s="50">
        <v>213370.75</v>
      </c>
      <c r="H26" s="37">
        <f>G26/E26*100</f>
        <v>17.500881725721783</v>
      </c>
      <c r="I26" s="37">
        <f>G26/F26*100</f>
        <v>104.64480137322217</v>
      </c>
      <c r="J26" s="33" t="e">
        <f>G26/D26*100</f>
        <v>#DIV/0!</v>
      </c>
      <c r="L26" s="8">
        <f t="shared" si="1"/>
        <v>4.250099652007359</v>
      </c>
      <c r="M26" s="8">
        <f t="shared" si="2"/>
        <v>4.250099652007359</v>
      </c>
    </row>
    <row r="27" spans="1:13" ht="16.5" customHeight="1" thickBot="1">
      <c r="A27" s="22" t="s">
        <v>44</v>
      </c>
      <c r="B27" s="45" t="s">
        <v>45</v>
      </c>
      <c r="C27" s="50">
        <v>14500</v>
      </c>
      <c r="D27" s="50">
        <v>14500</v>
      </c>
      <c r="E27" s="50">
        <v>4000</v>
      </c>
      <c r="F27" s="50">
        <v>4000</v>
      </c>
      <c r="G27" s="50">
        <v>4000</v>
      </c>
      <c r="H27" s="37">
        <f>G27/E27*100</f>
        <v>100</v>
      </c>
      <c r="I27" s="37">
        <f>G27/F27*100</f>
        <v>100</v>
      </c>
      <c r="J27" s="33">
        <f>G27/D27*100</f>
        <v>27.586206896551722</v>
      </c>
      <c r="L27" s="8">
        <f t="shared" si="1"/>
        <v>0.07967539415795949</v>
      </c>
      <c r="M27" s="8">
        <f t="shared" si="2"/>
        <v>0.07967539415795949</v>
      </c>
    </row>
    <row r="28" spans="1:13" ht="16.5" customHeight="1" hidden="1">
      <c r="A28" s="24" t="s">
        <v>51</v>
      </c>
      <c r="B28" s="9" t="s">
        <v>52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37" t="e">
        <f t="shared" si="4"/>
        <v>#DIV/0!</v>
      </c>
      <c r="I28" s="37" t="e">
        <f t="shared" si="5"/>
        <v>#DIV/0!</v>
      </c>
      <c r="J28" s="33" t="e">
        <f t="shared" si="3"/>
        <v>#DIV/0!</v>
      </c>
      <c r="L28" s="8">
        <f t="shared" si="1"/>
        <v>0</v>
      </c>
      <c r="M28" s="8">
        <f t="shared" si="2"/>
        <v>0</v>
      </c>
    </row>
    <row r="29" spans="1:13" ht="21" customHeight="1" thickBot="1">
      <c r="A29" s="39" t="s">
        <v>5</v>
      </c>
      <c r="B29" s="40"/>
      <c r="C29" s="52">
        <f>SUM(C23:C28)</f>
        <v>21846094.27</v>
      </c>
      <c r="D29" s="52">
        <f>SUM(D23:D28)</f>
        <v>3685620</v>
      </c>
      <c r="E29" s="52">
        <f>SUM(E23:E28)</f>
        <v>18201100</v>
      </c>
      <c r="F29" s="52">
        <f>SUM(F23:F28)</f>
        <v>4410300</v>
      </c>
      <c r="G29" s="52">
        <f>SUM(G23:G28)</f>
        <v>4418915.75</v>
      </c>
      <c r="H29" s="47">
        <f t="shared" si="4"/>
        <v>24.278289498986325</v>
      </c>
      <c r="I29" s="47">
        <f t="shared" si="5"/>
        <v>100.19535519125684</v>
      </c>
      <c r="J29" s="48">
        <f t="shared" si="3"/>
        <v>119.89613009480087</v>
      </c>
      <c r="K29" s="1"/>
      <c r="L29" s="30">
        <f t="shared" si="1"/>
        <v>88.0197135330163</v>
      </c>
      <c r="M29" s="30">
        <f t="shared" si="2"/>
        <v>88.0197135330163</v>
      </c>
    </row>
    <row r="30" spans="1:13" ht="14.25" thickBot="1">
      <c r="A30" s="42" t="s">
        <v>6</v>
      </c>
      <c r="B30" s="43"/>
      <c r="C30" s="54">
        <f>C29+C22</f>
        <v>24708568.28</v>
      </c>
      <c r="D30" s="54">
        <f>D29+D22</f>
        <v>4141252.74</v>
      </c>
      <c r="E30" s="54">
        <f>E29+E22</f>
        <v>21331900</v>
      </c>
      <c r="F30" s="54">
        <f>F29+F22</f>
        <v>5054600</v>
      </c>
      <c r="G30" s="54">
        <f>G29+G22</f>
        <v>5020370.52</v>
      </c>
      <c r="H30" s="47">
        <f t="shared" si="4"/>
        <v>23.53456804129027</v>
      </c>
      <c r="I30" s="47">
        <f t="shared" si="5"/>
        <v>99.32280536540972</v>
      </c>
      <c r="J30" s="48">
        <f t="shared" si="3"/>
        <v>121.22830542334877</v>
      </c>
      <c r="K30" s="1"/>
      <c r="L30" s="30">
        <f t="shared" si="1"/>
        <v>100</v>
      </c>
      <c r="M30" s="8">
        <f t="shared" si="2"/>
        <v>100</v>
      </c>
    </row>
    <row r="31" spans="1:12" ht="13.5">
      <c r="A31" s="16"/>
      <c r="B31" s="10"/>
      <c r="C31" s="55"/>
      <c r="D31" s="55"/>
      <c r="E31" s="59"/>
      <c r="F31" s="59"/>
      <c r="G31" s="59"/>
      <c r="H31" s="6"/>
      <c r="I31" s="6"/>
      <c r="J31" s="6"/>
      <c r="L31" s="29"/>
    </row>
  </sheetData>
  <sheetProtection/>
  <mergeCells count="10">
    <mergeCell ref="K4:M4"/>
    <mergeCell ref="A1:J1"/>
    <mergeCell ref="A4:A5"/>
    <mergeCell ref="B4:B5"/>
    <mergeCell ref="C4:C5"/>
    <mergeCell ref="D4:D5"/>
    <mergeCell ref="E4:E5"/>
    <mergeCell ref="F4:F5"/>
    <mergeCell ref="G4:G5"/>
    <mergeCell ref="H4:J4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2023-03-01T13:06:38Z</cp:lastPrinted>
  <dcterms:created xsi:type="dcterms:W3CDTF">2006-03-15T08:30:53Z</dcterms:created>
  <dcterms:modified xsi:type="dcterms:W3CDTF">2023-04-07T08:35:41Z</dcterms:modified>
  <cp:category/>
  <cp:version/>
  <cp:contentType/>
  <cp:contentStatus/>
</cp:coreProperties>
</file>