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715" windowHeight="1158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<sst xmlns="http://schemas.openxmlformats.org/spreadsheetml/2006/main" count="62" uniqueCount="60">
  <si>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</si>
  <si>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</si>
  <si>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</si>
  <si>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</si>
  <si>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</si>
  <si>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</si>
  <si>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</si>
  <si>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</si>
  <si>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</si>
  <si>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</si>
  <si>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</si>
  <si>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</si>
  <si>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</si>
  <si>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</si>
  <si>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</si>
  <si>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</si>
  <si>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</si>
  <si>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</si>
  <si>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</si>
  <si>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</si>
  <si>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</si>
  <si>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</si>
  <si>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</si>
  <si>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</si>
  <si>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</si>
  <si>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</si>
  <si>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</si>
  <si>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</si>
  <si>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</si>
  <si>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</si>
  <si>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</si>
  <si>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</si>
  <si>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</si>
  <si>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</si>
  <si>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</si>
  <si>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</si>
  <si>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</si>
  <si>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</si>
  <si>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</si>
  <si>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</si>
  <si>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</si>
  <si>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</si>
  <si>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</si>
  <si>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</si>
  <si>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</si>
  <si>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</si>
  <si>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Факт 1 мес.   2016 г.</t>
  </si>
  <si>
    <t>Прочие безвозмездные поступления</t>
  </si>
  <si>
    <t>20700000000000</t>
  </si>
  <si>
    <t>Факт 2016 г.</t>
  </si>
  <si>
    <t>Сведения об исполнении доходной части бюджета Гостицкого сельского поселения на 2017 год.</t>
  </si>
  <si>
    <t>на 01.02.2017 г.</t>
  </si>
  <si>
    <t>План 2017 г.</t>
  </si>
  <si>
    <t>План 1 кв.    2017 г.</t>
  </si>
  <si>
    <t>Факт 1 мес.   2017 г.</t>
  </si>
  <si>
    <t>к плану 2017 г.</t>
  </si>
  <si>
    <t>к плану       1 кв.    2017 г.</t>
  </si>
  <si>
    <t>к Факту      1 мес.    2016 г.</t>
  </si>
  <si>
    <t xml:space="preserve">структура факт 2017 </t>
  </si>
  <si>
    <t>10606000000000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</si>
</sst>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178" fontId="18" fillId="0" borderId="15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20" fillId="0" borderId="15" xfId="0" applyNumberFormat="1" applyFont="1" applyFill="1" applyBorder="1" applyAlignment="1">
      <alignment horizontal="right" vertical="center" wrapText="1"/>
    </xf>
    <xf numFmtId="178" fontId="18" fillId="0" borderId="15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178" fontId="18" fillId="0" borderId="12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178" fontId="55" fillId="0" borderId="10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21" customFormat="1" ht="18">
      <c r="A1" s="17" t="s">
        <v>50</v>
      </c>
      <c r="B1" s="19"/>
      <c r="C1" s="18"/>
      <c r="D1" s="18"/>
      <c r="E1" s="18"/>
      <c r="F1" s="18"/>
      <c r="G1" s="18"/>
      <c r="H1" s="18"/>
      <c r="I1" s="18"/>
      <c r="J1" s="18"/>
      <c r="K1" s="20"/>
    </row>
    <row r="2" spans="1:11" ht="15.75">
      <c r="A2" s="22" t="s">
        <v>51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thickBot="1">
      <c r="A3" s="13"/>
      <c r="B3" s="14"/>
      <c r="E3" s="5"/>
      <c r="F3" s="5"/>
      <c r="G3" s="5"/>
      <c r="H3" s="5"/>
      <c r="I3" s="5" t="s">
        <v>21</v>
      </c>
      <c r="J3" s="33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49</v>
      </c>
      <c r="D4" s="74" t="s">
        <v>46</v>
      </c>
      <c r="E4" s="74" t="s">
        <v>52</v>
      </c>
      <c r="F4" s="74" t="s">
        <v>53</v>
      </c>
      <c r="G4" s="74" t="s">
        <v>54</v>
      </c>
      <c r="H4" s="67" t="s">
        <v>18</v>
      </c>
      <c r="I4" s="68"/>
      <c r="J4" s="69"/>
      <c r="K4" s="64" t="s">
        <v>58</v>
      </c>
      <c r="L4" s="65"/>
      <c r="M4" s="66"/>
    </row>
    <row r="5" spans="1:13" ht="33.75" customHeight="1">
      <c r="A5" s="71"/>
      <c r="B5" s="73"/>
      <c r="C5" s="75"/>
      <c r="D5" s="75"/>
      <c r="E5" s="75"/>
      <c r="F5" s="75"/>
      <c r="G5" s="75"/>
      <c r="H5" s="32" t="s">
        <v>55</v>
      </c>
      <c r="I5" s="32" t="s">
        <v>56</v>
      </c>
      <c r="J5" s="26" t="s">
        <v>57</v>
      </c>
      <c r="K5" s="37" t="s">
        <v>36</v>
      </c>
      <c r="L5" s="38" t="s">
        <v>37</v>
      </c>
      <c r="M5" s="38" t="s">
        <v>37</v>
      </c>
    </row>
    <row r="6" spans="1:13" ht="14.25" customHeight="1">
      <c r="A6" s="27" t="s">
        <v>7</v>
      </c>
      <c r="B6" s="7" t="s">
        <v>14</v>
      </c>
      <c r="C6" s="23">
        <v>810483.7</v>
      </c>
      <c r="D6" s="23">
        <v>59969.8</v>
      </c>
      <c r="E6" s="58">
        <v>895800</v>
      </c>
      <c r="F6" s="58">
        <v>210000</v>
      </c>
      <c r="G6" s="58">
        <v>62941.5</v>
      </c>
      <c r="H6" s="44">
        <f>G6/E6*100</f>
        <v>7.026289350301407</v>
      </c>
      <c r="I6" s="44">
        <f>G6/F6*100</f>
        <v>29.97214285714286</v>
      </c>
      <c r="J6" s="39">
        <f>G6/D6*100</f>
        <v>104.95532751484913</v>
      </c>
      <c r="K6" s="8">
        <f aca="true" t="shared" si="0" ref="K6:K20">G6/$G$20*100</f>
        <v>26.6976958834186</v>
      </c>
      <c r="L6" s="8">
        <f aca="true" t="shared" si="1" ref="L6:L28">G6/$G$28*100</f>
        <v>4.50444067580458</v>
      </c>
      <c r="M6" s="8">
        <f aca="true" t="shared" si="2" ref="M6:M28">G6/$G$28*100</f>
        <v>4.50444067580458</v>
      </c>
    </row>
    <row r="7" spans="1:13" ht="15.75" customHeight="1">
      <c r="A7" s="28" t="s">
        <v>44</v>
      </c>
      <c r="B7" s="7" t="s">
        <v>43</v>
      </c>
      <c r="C7" s="23">
        <f>266140.14+58.36</f>
        <v>266198.5</v>
      </c>
      <c r="D7" s="23">
        <v>15876.35</v>
      </c>
      <c r="E7" s="58">
        <v>243200</v>
      </c>
      <c r="F7" s="58">
        <v>56300</v>
      </c>
      <c r="G7" s="58">
        <v>19264.4</v>
      </c>
      <c r="H7" s="44">
        <f>G7/E7*100</f>
        <v>7.9212171052631595</v>
      </c>
      <c r="I7" s="44">
        <f>G7/F7*100</f>
        <v>34.21740674955595</v>
      </c>
      <c r="J7" s="42">
        <f aca="true" t="shared" si="3" ref="J7:J28">G7/D7*100</f>
        <v>121.3402324841667</v>
      </c>
      <c r="K7" s="8">
        <f t="shared" si="0"/>
        <v>8.17131928181771</v>
      </c>
      <c r="L7" s="8">
        <f t="shared" si="1"/>
        <v>1.378666650063468</v>
      </c>
      <c r="M7" s="8">
        <f t="shared" si="2"/>
        <v>1.378666650063468</v>
      </c>
    </row>
    <row r="8" spans="1:13" ht="15.75" customHeight="1">
      <c r="A8" s="28" t="s">
        <v>2</v>
      </c>
      <c r="B8" s="7" t="s">
        <v>15</v>
      </c>
      <c r="C8" s="23">
        <v>55448.56</v>
      </c>
      <c r="D8" s="23">
        <v>131.04</v>
      </c>
      <c r="E8" s="58">
        <v>59000</v>
      </c>
      <c r="F8" s="58">
        <v>500</v>
      </c>
      <c r="G8" s="58">
        <v>135.25</v>
      </c>
      <c r="H8" s="44">
        <f aca="true" t="shared" si="4" ref="H8:H28">G8/E8*100</f>
        <v>0.22923728813559321</v>
      </c>
      <c r="I8" s="44">
        <f aca="true" t="shared" si="5" ref="I8:I28">G8/F8*100</f>
        <v>27.05</v>
      </c>
      <c r="J8" s="39">
        <f t="shared" si="3"/>
        <v>103.21275946275948</v>
      </c>
      <c r="K8" s="8">
        <f t="shared" si="0"/>
        <v>0.057368562367156255</v>
      </c>
      <c r="L8" s="8">
        <f t="shared" si="1"/>
        <v>0.009679235502848986</v>
      </c>
      <c r="M8" s="8">
        <f t="shared" si="2"/>
        <v>0.009679235502848986</v>
      </c>
    </row>
    <row r="9" spans="1:13" ht="17.25" customHeight="1">
      <c r="A9" s="28" t="s">
        <v>3</v>
      </c>
      <c r="B9" s="7" t="s">
        <v>59</v>
      </c>
      <c r="C9" s="23">
        <v>1081447.05</v>
      </c>
      <c r="D9" s="23">
        <v>10304.37</v>
      </c>
      <c r="E9" s="58">
        <v>1136000</v>
      </c>
      <c r="F9" s="58">
        <v>131000</v>
      </c>
      <c r="G9" s="58">
        <v>31283.57</v>
      </c>
      <c r="H9" s="44">
        <f t="shared" si="4"/>
        <v>2.7538353873239436</v>
      </c>
      <c r="I9" s="44">
        <f t="shared" si="5"/>
        <v>23.88058778625954</v>
      </c>
      <c r="J9" s="39">
        <f t="shared" si="3"/>
        <v>303.5951736981494</v>
      </c>
      <c r="K9" s="8">
        <f t="shared" si="0"/>
        <v>13.269452396394074</v>
      </c>
      <c r="L9" s="8">
        <f t="shared" si="1"/>
        <v>2.2388247053594195</v>
      </c>
      <c r="M9" s="8">
        <f t="shared" si="2"/>
        <v>2.2388247053594195</v>
      </c>
    </row>
    <row r="10" spans="1:13" ht="14.25" customHeight="1">
      <c r="A10" s="28" t="s">
        <v>19</v>
      </c>
      <c r="B10" s="7" t="s">
        <v>20</v>
      </c>
      <c r="C10" s="23">
        <v>5997.04</v>
      </c>
      <c r="D10" s="23">
        <v>100</v>
      </c>
      <c r="E10" s="58">
        <v>8600</v>
      </c>
      <c r="F10" s="58">
        <v>2100</v>
      </c>
      <c r="G10" s="58">
        <v>240</v>
      </c>
      <c r="H10" s="44">
        <f t="shared" si="4"/>
        <v>2.7906976744186047</v>
      </c>
      <c r="I10" s="44">
        <f t="shared" si="5"/>
        <v>11.428571428571429</v>
      </c>
      <c r="J10" s="39">
        <f t="shared" si="3"/>
        <v>240</v>
      </c>
      <c r="K10" s="8">
        <f t="shared" si="0"/>
        <v>0.10180003673284659</v>
      </c>
      <c r="L10" s="8">
        <f t="shared" si="1"/>
        <v>0.017175722888604486</v>
      </c>
      <c r="M10" s="8">
        <f t="shared" si="2"/>
        <v>0.017175722888604486</v>
      </c>
    </row>
    <row r="11" spans="1:13" ht="16.5" customHeight="1" hidden="1">
      <c r="A11" s="34" t="s">
        <v>30</v>
      </c>
      <c r="B11" s="7" t="s">
        <v>29</v>
      </c>
      <c r="C11" s="23">
        <v>0</v>
      </c>
      <c r="D11" s="23">
        <v>0</v>
      </c>
      <c r="E11" s="58">
        <v>0</v>
      </c>
      <c r="F11" s="58">
        <v>0</v>
      </c>
      <c r="G11" s="58">
        <v>0</v>
      </c>
      <c r="H11" s="56" t="e">
        <f t="shared" si="4"/>
        <v>#DIV/0!</v>
      </c>
      <c r="I11" s="56" t="e">
        <f t="shared" si="5"/>
        <v>#DIV/0!</v>
      </c>
      <c r="J11" s="43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8" t="s">
        <v>42</v>
      </c>
      <c r="B12" s="7" t="s">
        <v>45</v>
      </c>
      <c r="C12" s="23">
        <v>332681.3</v>
      </c>
      <c r="D12" s="23">
        <v>13452</v>
      </c>
      <c r="E12" s="58">
        <v>367600</v>
      </c>
      <c r="F12" s="58">
        <v>91900</v>
      </c>
      <c r="G12" s="58">
        <v>17010.64</v>
      </c>
      <c r="H12" s="44">
        <f t="shared" si="4"/>
        <v>4.627486398258977</v>
      </c>
      <c r="I12" s="44">
        <f t="shared" si="5"/>
        <v>18.50994559303591</v>
      </c>
      <c r="J12" s="39">
        <f t="shared" si="3"/>
        <v>126.45435622955694</v>
      </c>
      <c r="K12" s="8">
        <f t="shared" si="0"/>
        <v>7.215349070205122</v>
      </c>
      <c r="L12" s="8">
        <f t="shared" si="1"/>
        <v>1.217375161657546</v>
      </c>
      <c r="M12" s="8">
        <f t="shared" si="2"/>
        <v>1.217375161657546</v>
      </c>
    </row>
    <row r="13" spans="1:13" ht="16.5" customHeight="1">
      <c r="A13" s="28" t="s">
        <v>39</v>
      </c>
      <c r="B13" s="7" t="s">
        <v>40</v>
      </c>
      <c r="C13" s="23">
        <v>88505.27</v>
      </c>
      <c r="D13" s="23">
        <v>374.88</v>
      </c>
      <c r="E13" s="58">
        <v>111500</v>
      </c>
      <c r="F13" s="58">
        <v>27500</v>
      </c>
      <c r="G13" s="58">
        <v>11064.24</v>
      </c>
      <c r="H13" s="44">
        <f t="shared" si="4"/>
        <v>9.923085201793722</v>
      </c>
      <c r="I13" s="44">
        <f t="shared" si="5"/>
        <v>40.233599999999996</v>
      </c>
      <c r="J13" s="39">
        <f t="shared" si="3"/>
        <v>2951.4084507042253</v>
      </c>
      <c r="K13" s="8">
        <f t="shared" si="0"/>
        <v>4.693083493420961</v>
      </c>
      <c r="L13" s="8">
        <f t="shared" si="1"/>
        <v>0.7918180008875554</v>
      </c>
      <c r="M13" s="8">
        <f t="shared" si="2"/>
        <v>0.7918180008875554</v>
      </c>
    </row>
    <row r="14" spans="1:13" ht="13.5">
      <c r="A14" s="28" t="s">
        <v>33</v>
      </c>
      <c r="B14" s="7" t="s">
        <v>41</v>
      </c>
      <c r="C14" s="23">
        <v>0</v>
      </c>
      <c r="D14" s="23">
        <v>11602.78</v>
      </c>
      <c r="E14" s="58">
        <v>0</v>
      </c>
      <c r="F14" s="58">
        <v>0</v>
      </c>
      <c r="G14" s="58">
        <v>0</v>
      </c>
      <c r="H14" s="45" t="e">
        <f t="shared" si="4"/>
        <v>#DIV/0!</v>
      </c>
      <c r="I14" s="45" t="e">
        <f t="shared" si="5"/>
        <v>#DIV/0!</v>
      </c>
      <c r="J14" s="39">
        <f t="shared" si="3"/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9" t="s">
        <v>32</v>
      </c>
      <c r="B15" s="11" t="s">
        <v>31</v>
      </c>
      <c r="C15" s="24">
        <v>620274.52</v>
      </c>
      <c r="D15" s="24">
        <v>11342.36</v>
      </c>
      <c r="E15" s="59">
        <v>964900</v>
      </c>
      <c r="F15" s="59">
        <v>168700</v>
      </c>
      <c r="G15" s="59">
        <v>93666.7</v>
      </c>
      <c r="H15" s="44">
        <f t="shared" si="4"/>
        <v>9.707399730542026</v>
      </c>
      <c r="I15" s="44">
        <f t="shared" si="5"/>
        <v>55.522643746295195</v>
      </c>
      <c r="J15" s="39">
        <f t="shared" si="3"/>
        <v>825.8131464703993</v>
      </c>
      <c r="K15" s="8">
        <f t="shared" si="0"/>
        <v>39.7303062526855</v>
      </c>
      <c r="L15" s="8">
        <f t="shared" si="1"/>
        <v>6.70330534620854</v>
      </c>
      <c r="M15" s="8">
        <f t="shared" si="2"/>
        <v>6.70330534620854</v>
      </c>
    </row>
    <row r="16" spans="1:13" ht="13.5" customHeight="1" hidden="1">
      <c r="A16" s="29" t="s">
        <v>24</v>
      </c>
      <c r="B16" s="11" t="s">
        <v>25</v>
      </c>
      <c r="C16" s="24">
        <v>0</v>
      </c>
      <c r="D16" s="24">
        <v>0</v>
      </c>
      <c r="E16" s="59">
        <v>0</v>
      </c>
      <c r="F16" s="59">
        <v>0</v>
      </c>
      <c r="G16" s="59">
        <v>0</v>
      </c>
      <c r="H16" s="56" t="e">
        <f t="shared" si="4"/>
        <v>#DIV/0!</v>
      </c>
      <c r="I16" s="56" t="e">
        <f t="shared" si="5"/>
        <v>#DIV/0!</v>
      </c>
      <c r="J16" s="40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>
      <c r="A17" s="29" t="s">
        <v>4</v>
      </c>
      <c r="B17" s="11" t="s">
        <v>16</v>
      </c>
      <c r="C17" s="24">
        <v>750</v>
      </c>
      <c r="D17" s="24">
        <v>0</v>
      </c>
      <c r="E17" s="59">
        <v>0</v>
      </c>
      <c r="F17" s="59">
        <v>0</v>
      </c>
      <c r="G17" s="59">
        <v>150</v>
      </c>
      <c r="H17" s="56" t="e">
        <f t="shared" si="4"/>
        <v>#DIV/0!</v>
      </c>
      <c r="I17" s="56" t="e">
        <f t="shared" si="5"/>
        <v>#DIV/0!</v>
      </c>
      <c r="J17" s="43" t="e">
        <f t="shared" si="3"/>
        <v>#DIV/0!</v>
      </c>
      <c r="K17" s="8">
        <f t="shared" si="0"/>
        <v>0.06362502295802912</v>
      </c>
      <c r="L17" s="8">
        <f t="shared" si="1"/>
        <v>0.010734826805377804</v>
      </c>
      <c r="M17" s="8">
        <f t="shared" si="2"/>
        <v>0.010734826805377804</v>
      </c>
    </row>
    <row r="18" spans="1:13" ht="17.25" customHeight="1" hidden="1">
      <c r="A18" s="29" t="s">
        <v>10</v>
      </c>
      <c r="B18" s="11" t="s">
        <v>11</v>
      </c>
      <c r="C18" s="24">
        <v>56773.96</v>
      </c>
      <c r="D18" s="24">
        <v>0</v>
      </c>
      <c r="E18" s="59">
        <v>0</v>
      </c>
      <c r="F18" s="59">
        <v>0</v>
      </c>
      <c r="G18" s="59">
        <v>0</v>
      </c>
      <c r="H18" s="46" t="e">
        <f>G18/E18*100</f>
        <v>#DIV/0!</v>
      </c>
      <c r="I18" s="46" t="e">
        <f>G18/F18*100</f>
        <v>#DIV/0!</v>
      </c>
      <c r="J18" s="40" t="e">
        <f>G18/D18*100</f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 thickBot="1">
      <c r="A19" s="30" t="s">
        <v>28</v>
      </c>
      <c r="B19" s="9" t="s">
        <v>38</v>
      </c>
      <c r="C19" s="24">
        <v>0</v>
      </c>
      <c r="D19" s="24">
        <v>0</v>
      </c>
      <c r="E19" s="59">
        <v>0</v>
      </c>
      <c r="F19" s="59">
        <v>0</v>
      </c>
      <c r="G19" s="59">
        <v>0</v>
      </c>
      <c r="H19" s="46" t="e">
        <f t="shared" si="4"/>
        <v>#DIV/0!</v>
      </c>
      <c r="I19" s="46" t="e">
        <f t="shared" si="5"/>
        <v>#DIV/0!</v>
      </c>
      <c r="J19" s="40" t="e">
        <f t="shared" si="3"/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47" t="s">
        <v>23</v>
      </c>
      <c r="B20" s="48"/>
      <c r="C20" s="50">
        <f>SUM(C6:C19)</f>
        <v>3318559.9</v>
      </c>
      <c r="D20" s="50">
        <f>SUM(D6:D19)</f>
        <v>123153.58</v>
      </c>
      <c r="E20" s="60">
        <f>SUM(E6:E19)</f>
        <v>3786600</v>
      </c>
      <c r="F20" s="60">
        <f>SUM(F6:F19)</f>
        <v>688000</v>
      </c>
      <c r="G20" s="60">
        <f>SUM(G6:G19)</f>
        <v>235756.3</v>
      </c>
      <c r="H20" s="51">
        <f t="shared" si="4"/>
        <v>6.226068240638039</v>
      </c>
      <c r="I20" s="51">
        <f t="shared" si="5"/>
        <v>34.26690406976744</v>
      </c>
      <c r="J20" s="52">
        <f t="shared" si="3"/>
        <v>191.432762246944</v>
      </c>
      <c r="K20" s="36">
        <f t="shared" si="0"/>
        <v>100</v>
      </c>
      <c r="L20" s="36">
        <f t="shared" si="1"/>
        <v>16.872020325177942</v>
      </c>
      <c r="M20" s="36">
        <f t="shared" si="2"/>
        <v>16.872020325177942</v>
      </c>
    </row>
    <row r="21" spans="1:13" ht="13.5">
      <c r="A21" s="31" t="s">
        <v>12</v>
      </c>
      <c r="B21" s="12" t="s">
        <v>13</v>
      </c>
      <c r="C21" s="25">
        <v>5824500</v>
      </c>
      <c r="D21" s="25">
        <v>1164900</v>
      </c>
      <c r="E21" s="61">
        <v>5759000</v>
      </c>
      <c r="F21" s="61">
        <v>1151800</v>
      </c>
      <c r="G21" s="61">
        <v>1151800</v>
      </c>
      <c r="H21" s="53">
        <f t="shared" si="4"/>
        <v>20</v>
      </c>
      <c r="I21" s="53">
        <f t="shared" si="5"/>
        <v>100</v>
      </c>
      <c r="J21" s="41">
        <f t="shared" si="3"/>
        <v>98.8754399519272</v>
      </c>
      <c r="L21" s="8">
        <f t="shared" si="1"/>
        <v>82.42915676289437</v>
      </c>
      <c r="M21" s="8">
        <f t="shared" si="2"/>
        <v>82.42915676289437</v>
      </c>
    </row>
    <row r="22" spans="1:13" ht="13.5">
      <c r="A22" s="28" t="s">
        <v>17</v>
      </c>
      <c r="B22" s="7" t="s">
        <v>9</v>
      </c>
      <c r="C22" s="23">
        <v>6896979.47</v>
      </c>
      <c r="D22" s="23">
        <v>0</v>
      </c>
      <c r="E22" s="58">
        <v>2695800</v>
      </c>
      <c r="F22" s="58">
        <v>102500</v>
      </c>
      <c r="G22" s="58">
        <v>0</v>
      </c>
      <c r="H22" s="53">
        <f t="shared" si="4"/>
        <v>0</v>
      </c>
      <c r="I22" s="44">
        <f>G22/F22*100</f>
        <v>0</v>
      </c>
      <c r="J22" s="40" t="e">
        <f>G22/D22*100</f>
        <v>#DIV/0!</v>
      </c>
      <c r="L22" s="8">
        <f t="shared" si="1"/>
        <v>0</v>
      </c>
      <c r="M22" s="8">
        <f t="shared" si="2"/>
        <v>0</v>
      </c>
    </row>
    <row r="23" spans="1:13" ht="13.5">
      <c r="A23" s="28" t="s">
        <v>8</v>
      </c>
      <c r="B23" s="7" t="s">
        <v>9</v>
      </c>
      <c r="C23" s="23">
        <v>97630</v>
      </c>
      <c r="D23" s="23">
        <v>0</v>
      </c>
      <c r="E23" s="58">
        <v>126400</v>
      </c>
      <c r="F23" s="58">
        <v>32350</v>
      </c>
      <c r="G23" s="58">
        <f>1000+10450</f>
        <v>11450</v>
      </c>
      <c r="H23" s="44">
        <f t="shared" si="4"/>
        <v>9.058544303797468</v>
      </c>
      <c r="I23" s="44">
        <f t="shared" si="5"/>
        <v>35.394126738794434</v>
      </c>
      <c r="J23" s="43" t="e">
        <f t="shared" si="3"/>
        <v>#DIV/0!</v>
      </c>
      <c r="L23" s="8">
        <f t="shared" si="1"/>
        <v>0.8194251128105058</v>
      </c>
      <c r="M23" s="8">
        <f t="shared" si="2"/>
        <v>0.8194251128105058</v>
      </c>
    </row>
    <row r="24" spans="1:13" ht="16.5" customHeight="1">
      <c r="A24" s="28" t="s">
        <v>26</v>
      </c>
      <c r="B24" s="7" t="s">
        <v>27</v>
      </c>
      <c r="C24" s="23">
        <v>5758015.08</v>
      </c>
      <c r="D24" s="23">
        <v>0</v>
      </c>
      <c r="E24" s="58">
        <v>671800</v>
      </c>
      <c r="F24" s="58">
        <v>110000</v>
      </c>
      <c r="G24" s="58">
        <v>0</v>
      </c>
      <c r="H24" s="44">
        <f>G24/E24*100</f>
        <v>0</v>
      </c>
      <c r="I24" s="44">
        <f>G24/F24*100</f>
        <v>0</v>
      </c>
      <c r="J24" s="43" t="e">
        <f>G24/D24*100</f>
        <v>#DIV/0!</v>
      </c>
      <c r="L24" s="8">
        <f t="shared" si="1"/>
        <v>0</v>
      </c>
      <c r="M24" s="8">
        <f t="shared" si="2"/>
        <v>0</v>
      </c>
    </row>
    <row r="25" spans="1:13" ht="16.5" customHeight="1">
      <c r="A25" s="28" t="s">
        <v>47</v>
      </c>
      <c r="B25" s="57" t="s">
        <v>48</v>
      </c>
      <c r="C25" s="23">
        <v>34360</v>
      </c>
      <c r="D25" s="23">
        <v>34360</v>
      </c>
      <c r="E25" s="58">
        <v>0</v>
      </c>
      <c r="F25" s="58">
        <v>0</v>
      </c>
      <c r="G25" s="58">
        <v>0</v>
      </c>
      <c r="H25" s="63" t="e">
        <f>G25/E25*100</f>
        <v>#DIV/0!</v>
      </c>
      <c r="I25" s="63" t="e">
        <f>G25/F25*100</f>
        <v>#DIV/0!</v>
      </c>
      <c r="J25" s="39">
        <f>G25/D25*100</f>
        <v>0</v>
      </c>
      <c r="L25" s="8">
        <f t="shared" si="1"/>
        <v>0</v>
      </c>
      <c r="M25" s="8">
        <f t="shared" si="2"/>
        <v>0</v>
      </c>
    </row>
    <row r="26" spans="1:13" ht="16.5" customHeight="1" thickBot="1">
      <c r="A26" s="30" t="s">
        <v>34</v>
      </c>
      <c r="B26" s="9" t="s">
        <v>35</v>
      </c>
      <c r="C26" s="23">
        <v>-17535.9</v>
      </c>
      <c r="D26" s="23">
        <v>-1000</v>
      </c>
      <c r="E26" s="58">
        <v>0</v>
      </c>
      <c r="F26" s="58">
        <v>0</v>
      </c>
      <c r="G26" s="58">
        <v>-1685.2</v>
      </c>
      <c r="H26" s="45" t="e">
        <f t="shared" si="4"/>
        <v>#DIV/0!</v>
      </c>
      <c r="I26" s="45" t="e">
        <f t="shared" si="5"/>
        <v>#DIV/0!</v>
      </c>
      <c r="J26" s="39">
        <f t="shared" si="3"/>
        <v>168.52</v>
      </c>
      <c r="L26" s="8">
        <f t="shared" si="1"/>
        <v>-0.12060220088281784</v>
      </c>
      <c r="M26" s="8">
        <f t="shared" si="2"/>
        <v>-0.12060220088281784</v>
      </c>
    </row>
    <row r="27" spans="1:13" ht="21" customHeight="1" thickBot="1">
      <c r="A27" s="47" t="s">
        <v>5</v>
      </c>
      <c r="B27" s="48"/>
      <c r="C27" s="50">
        <f>SUM(C21:C26)</f>
        <v>18593948.65</v>
      </c>
      <c r="D27" s="50">
        <f>SUM(D21:D26)</f>
        <v>1198260</v>
      </c>
      <c r="E27" s="60">
        <f>SUM(E21:E26)</f>
        <v>9253000</v>
      </c>
      <c r="F27" s="60">
        <f>SUM(F21:F26)</f>
        <v>1396650</v>
      </c>
      <c r="G27" s="60">
        <f>SUM(G21:G26)</f>
        <v>1161564.8</v>
      </c>
      <c r="H27" s="51">
        <f t="shared" si="4"/>
        <v>12.553385928887927</v>
      </c>
      <c r="I27" s="51">
        <f t="shared" si="5"/>
        <v>83.16792324490746</v>
      </c>
      <c r="J27" s="52">
        <f t="shared" si="3"/>
        <v>96.93762622469248</v>
      </c>
      <c r="K27" s="1"/>
      <c r="L27" s="36">
        <f t="shared" si="1"/>
        <v>83.12797967482204</v>
      </c>
      <c r="M27" s="36">
        <f t="shared" si="2"/>
        <v>83.12797967482204</v>
      </c>
    </row>
    <row r="28" spans="1:13" ht="14.25" thickBot="1">
      <c r="A28" s="54" t="s">
        <v>6</v>
      </c>
      <c r="B28" s="55"/>
      <c r="C28" s="49">
        <f>C27+C20</f>
        <v>21912508.549999997</v>
      </c>
      <c r="D28" s="49">
        <f>D27+D20</f>
        <v>1321413.58</v>
      </c>
      <c r="E28" s="62">
        <f>E27+E20</f>
        <v>13039600</v>
      </c>
      <c r="F28" s="62">
        <f>F27+F20</f>
        <v>2084650</v>
      </c>
      <c r="G28" s="62">
        <f>G27+G20</f>
        <v>1397321.1</v>
      </c>
      <c r="H28" s="51">
        <f t="shared" si="4"/>
        <v>10.715981318445351</v>
      </c>
      <c r="I28" s="51">
        <f t="shared" si="5"/>
        <v>67.02905044012185</v>
      </c>
      <c r="J28" s="52">
        <f t="shared" si="3"/>
        <v>105.7444180345112</v>
      </c>
      <c r="K28" s="1"/>
      <c r="L28" s="36">
        <f t="shared" si="1"/>
        <v>100</v>
      </c>
      <c r="M28" s="8">
        <f t="shared" si="2"/>
        <v>100</v>
      </c>
    </row>
    <row r="29" spans="1:12" ht="13.5">
      <c r="A29" s="16"/>
      <c r="B29" s="10"/>
      <c r="C29" s="6"/>
      <c r="D29" s="6"/>
      <c r="E29" s="6"/>
      <c r="F29" s="6"/>
      <c r="G29" s="6"/>
      <c r="H29" s="6"/>
      <c r="I29" s="6"/>
      <c r="J29" s="6"/>
      <c r="L29" s="35"/>
    </row>
  </sheetData>
  <sheetProtection/>
  <mergeCells count="9">
    <mergeCell ref="K4:M4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2017-02-02T14:12:04Z</cp:lastPrinted>
  <dcterms:created xsi:type="dcterms:W3CDTF">2006-03-15T08:30:53Z</dcterms:created>
  <dcterms:modified xsi:type="dcterms:W3CDTF">2017-02-09T07:31:02Z</dcterms:modified>
  <cp:category/>
  <cp:version/>
  <cp:contentType/>
  <cp:contentStatus/>
</cp:coreProperties>
</file>