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830" yWindow="180" windowWidth="14880" windowHeight="11580" activeTab="0"/>
  </bookViews>
  <sheets>
    <sheet name="апрель" sheetId="1" r:id="rId1"/>
  </sheets>
  <definedNames/>
  <calcPr fullCalcOnLoad="1"/>
</workbook>
</file>

<file path=xl/sharedStrings.xml><?xml version="1.0" encoding="utf-8"?>
<sst xmlns="http://schemas.openxmlformats.org/spreadsheetml/2006/main" count="62" uniqueCount="60">
  <si>
    <t>Наименование КВД</t>
  </si>
  <si>
    <t>КВД</t>
  </si>
  <si>
    <t>Налог на имущество физических лиц</t>
  </si>
  <si>
    <t>Земельный налог</t>
  </si>
  <si>
    <t>Административные платежи</t>
  </si>
  <si>
    <t>Итого безвозмездных перечислений:</t>
  </si>
  <si>
    <t>Всего доходов:</t>
  </si>
  <si>
    <t>Налог на доходы физических лиц с доходов</t>
  </si>
  <si>
    <t>Субвенции</t>
  </si>
  <si>
    <t>20202000000000</t>
  </si>
  <si>
    <t>Невыясненные поступления</t>
  </si>
  <si>
    <t>11701050100000</t>
  </si>
  <si>
    <t>Дотации</t>
  </si>
  <si>
    <t>20201000000000</t>
  </si>
  <si>
    <t>10102000000000</t>
  </si>
  <si>
    <t>10601000000000</t>
  </si>
  <si>
    <t>11502050000000</t>
  </si>
  <si>
    <t>Субсидии</t>
  </si>
  <si>
    <t xml:space="preserve">  % исполнения</t>
  </si>
  <si>
    <t>Госпошлина</t>
  </si>
  <si>
    <t>10800000000000</t>
  </si>
  <si>
    <t xml:space="preserve">Ед.изм.: </t>
  </si>
  <si>
    <t>руб.</t>
  </si>
  <si>
    <t>Итого  доходов:</t>
  </si>
  <si>
    <t>Доходы от продажи земельных участков</t>
  </si>
  <si>
    <t>11406000000000</t>
  </si>
  <si>
    <t>Иные межбюджетные трансферты</t>
  </si>
  <si>
    <t>20204000000000</t>
  </si>
  <si>
    <t>Прочие неналоговые доходы</t>
  </si>
  <si>
    <t>1110501(2)0000000</t>
  </si>
  <si>
    <t>Арендная плата за земли</t>
  </si>
  <si>
    <t>11402000000000</t>
  </si>
  <si>
    <t>Доходы от реализации имущества</t>
  </si>
  <si>
    <t>Прочие доходы от оказания платных услуг (работ)</t>
  </si>
  <si>
    <t>Возврат остатков межбюджетных трансфертов</t>
  </si>
  <si>
    <t>21900000000000</t>
  </si>
  <si>
    <t>налоговые и неналоговые</t>
  </si>
  <si>
    <t>общая</t>
  </si>
  <si>
    <t>11705050100000</t>
  </si>
  <si>
    <t>Прочие поступления от использования имущества</t>
  </si>
  <si>
    <t>11109045000000</t>
  </si>
  <si>
    <t>11300000000000</t>
  </si>
  <si>
    <t>Аренда имущества</t>
  </si>
  <si>
    <t>10302000000000</t>
  </si>
  <si>
    <t>Акцизы на нефтепродукты</t>
  </si>
  <si>
    <t>11105075000000</t>
  </si>
  <si>
    <t>Прочие безвозмездные поступления</t>
  </si>
  <si>
    <t>20700000000000</t>
  </si>
  <si>
    <t>Факт 2016 г.</t>
  </si>
  <si>
    <t>План 2017 г.</t>
  </si>
  <si>
    <t>к плану 2017 г.</t>
  </si>
  <si>
    <t xml:space="preserve">структура факт 2017 </t>
  </si>
  <si>
    <t>10606000000000</t>
  </si>
  <si>
    <t>Сведения об исполнении доходной части бюджета муниципального образования Гостицкое сельское поселение Сланцевского муниципального района Ленинградской области на 2017 год.</t>
  </si>
  <si>
    <t>на 01.05.2017 г.</t>
  </si>
  <si>
    <t>Факт 4 мес.    2016 г.</t>
  </si>
  <si>
    <t>Факт 4 мес.   2017 г.</t>
  </si>
  <si>
    <t>к плану       1 полуг.    2017 г.</t>
  </si>
  <si>
    <t>к Факту      4 мес.    2016 г.</t>
  </si>
  <si>
    <t>План 1 полуг.    2017 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</si>
</sst>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?"/>
    <numFmt numFmtId="174" formatCode="[$-FC19]d\ mmmm\ yyyy\ &quot;г.&quot;"/>
    <numFmt numFmtId="175" formatCode="0.00000"/>
    <numFmt numFmtId="176" formatCode="0.0000"/>
    <numFmt numFmtId="177" formatCode="0.000"/>
    <numFmt numFmtId="178" formatCode="#,##0.0"/>
  </numFmts>
  <fonts count="54">
    <font>
      <sz val="10"/>
      <name val="Arial Cyr"/>
      <family val="0"/>
    </font>
    <font>
      <b/>
      <sz val="8.5"/>
      <name val="MS Sans Serif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9.5"/>
      <name val="MS Sans Serif"/>
      <family val="2"/>
    </font>
    <font>
      <b/>
      <sz val="8"/>
      <name val="MS Sans Serif"/>
      <family val="2"/>
    </font>
    <font>
      <b/>
      <sz val="14"/>
      <name val="Arial Narrow"/>
      <family val="2"/>
    </font>
    <font>
      <b/>
      <sz val="14"/>
      <name val="Arial"/>
      <family val="2"/>
    </font>
    <font>
      <sz val="14"/>
      <name val="Arial Cyr"/>
      <family val="0"/>
    </font>
    <font>
      <sz val="12"/>
      <name val="Arial Narrow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color indexed="9"/>
      <name val="Arial Narrow"/>
      <family val="2"/>
    </font>
    <font>
      <b/>
      <sz val="10"/>
      <name val="Arial Cyr"/>
      <family val="0"/>
    </font>
    <font>
      <sz val="9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4" fillId="0" borderId="0" xfId="0" applyFont="1" applyAlignment="1">
      <alignment/>
    </xf>
    <xf numFmtId="49" fontId="2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right" vertical="center" wrapText="1"/>
    </xf>
    <xf numFmtId="0" fontId="5" fillId="0" borderId="0" xfId="0" applyFont="1" applyAlignment="1">
      <alignment/>
    </xf>
    <xf numFmtId="4" fontId="7" fillId="0" borderId="0" xfId="0" applyNumberFormat="1" applyFont="1" applyBorder="1" applyAlignment="1">
      <alignment horizontal="right" vertical="center" wrapText="1"/>
    </xf>
    <xf numFmtId="4" fontId="6" fillId="0" borderId="0" xfId="0" applyNumberFormat="1" applyFont="1" applyBorder="1" applyAlignment="1">
      <alignment horizontal="right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172" fontId="6" fillId="0" borderId="0" xfId="0" applyNumberFormat="1" applyFont="1" applyAlignment="1">
      <alignment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9" fontId="6" fillId="0" borderId="0" xfId="0" applyNumberFormat="1" applyFont="1" applyBorder="1" applyAlignment="1">
      <alignment horizontal="left" vertic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49" fontId="14" fillId="0" borderId="0" xfId="0" applyNumberFormat="1" applyFont="1" applyBorder="1" applyAlignment="1">
      <alignment horizontal="left" vertical="center"/>
    </xf>
    <xf numFmtId="4" fontId="6" fillId="0" borderId="10" xfId="0" applyNumberFormat="1" applyFont="1" applyFill="1" applyBorder="1" applyAlignment="1">
      <alignment horizontal="right" vertical="center" wrapText="1"/>
    </xf>
    <xf numFmtId="4" fontId="6" fillId="0" borderId="12" xfId="0" applyNumberFormat="1" applyFont="1" applyFill="1" applyBorder="1" applyAlignment="1">
      <alignment horizontal="right" vertical="center" wrapText="1"/>
    </xf>
    <xf numFmtId="4" fontId="6" fillId="0" borderId="14" xfId="0" applyNumberFormat="1" applyFont="1" applyFill="1" applyBorder="1" applyAlignment="1">
      <alignment horizontal="right" vertical="center" wrapText="1"/>
    </xf>
    <xf numFmtId="0" fontId="10" fillId="0" borderId="15" xfId="0" applyFont="1" applyBorder="1" applyAlignment="1">
      <alignment horizontal="center" wrapText="1"/>
    </xf>
    <xf numFmtId="173" fontId="6" fillId="0" borderId="16" xfId="0" applyNumberFormat="1" applyFont="1" applyBorder="1" applyAlignment="1">
      <alignment horizontal="left" vertical="center"/>
    </xf>
    <xf numFmtId="49" fontId="6" fillId="0" borderId="16" xfId="0" applyNumberFormat="1" applyFont="1" applyBorder="1" applyAlignment="1">
      <alignment horizontal="left" vertical="center"/>
    </xf>
    <xf numFmtId="49" fontId="6" fillId="0" borderId="17" xfId="0" applyNumberFormat="1" applyFont="1" applyBorder="1" applyAlignment="1">
      <alignment horizontal="left" vertical="center"/>
    </xf>
    <xf numFmtId="49" fontId="6" fillId="0" borderId="18" xfId="0" applyNumberFormat="1" applyFont="1" applyBorder="1" applyAlignment="1">
      <alignment horizontal="left" vertical="center"/>
    </xf>
    <xf numFmtId="49" fontId="6" fillId="0" borderId="19" xfId="0" applyNumberFormat="1" applyFont="1" applyBorder="1" applyAlignment="1">
      <alignment horizontal="left" vertical="center"/>
    </xf>
    <xf numFmtId="0" fontId="10" fillId="0" borderId="10" xfId="0" applyFont="1" applyBorder="1" applyAlignment="1">
      <alignment horizontal="center" wrapText="1"/>
    </xf>
    <xf numFmtId="4" fontId="7" fillId="0" borderId="0" xfId="0" applyNumberFormat="1" applyFont="1" applyBorder="1" applyAlignment="1">
      <alignment horizontal="left" vertical="center" wrapText="1"/>
    </xf>
    <xf numFmtId="49" fontId="6" fillId="0" borderId="16" xfId="0" applyNumberFormat="1" applyFont="1" applyBorder="1" applyAlignment="1">
      <alignment horizontal="left" vertical="center" wrapText="1"/>
    </xf>
    <xf numFmtId="0" fontId="0" fillId="0" borderId="0" xfId="0" applyFont="1" applyAlignment="1">
      <alignment/>
    </xf>
    <xf numFmtId="172" fontId="8" fillId="0" borderId="0" xfId="0" applyNumberFormat="1" applyFont="1" applyAlignment="1">
      <alignment/>
    </xf>
    <xf numFmtId="0" fontId="10" fillId="0" borderId="0" xfId="0" applyFont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178" fontId="6" fillId="0" borderId="15" xfId="0" applyNumberFormat="1" applyFont="1" applyFill="1" applyBorder="1" applyAlignment="1">
      <alignment horizontal="right" vertical="center" wrapText="1"/>
    </xf>
    <xf numFmtId="178" fontId="17" fillId="0" borderId="15" xfId="0" applyNumberFormat="1" applyFont="1" applyFill="1" applyBorder="1" applyAlignment="1">
      <alignment horizontal="right" vertical="center" wrapText="1"/>
    </xf>
    <xf numFmtId="178" fontId="6" fillId="0" borderId="20" xfId="0" applyNumberFormat="1" applyFont="1" applyFill="1" applyBorder="1" applyAlignment="1">
      <alignment horizontal="right" vertical="center" wrapText="1"/>
    </xf>
    <xf numFmtId="178" fontId="19" fillId="0" borderId="15" xfId="0" applyNumberFormat="1" applyFont="1" applyFill="1" applyBorder="1" applyAlignment="1">
      <alignment horizontal="right" vertical="center" wrapText="1"/>
    </xf>
    <xf numFmtId="178" fontId="17" fillId="0" borderId="15" xfId="0" applyNumberFormat="1" applyFont="1" applyFill="1" applyBorder="1" applyAlignment="1">
      <alignment horizontal="right" vertical="center" wrapText="1"/>
    </xf>
    <xf numFmtId="178" fontId="6" fillId="0" borderId="10" xfId="0" applyNumberFormat="1" applyFont="1" applyFill="1" applyBorder="1" applyAlignment="1">
      <alignment horizontal="right" vertical="center" wrapText="1"/>
    </xf>
    <xf numFmtId="178" fontId="17" fillId="0" borderId="10" xfId="0" applyNumberFormat="1" applyFont="1" applyFill="1" applyBorder="1" applyAlignment="1">
      <alignment horizontal="right" vertical="center" wrapText="1"/>
    </xf>
    <xf numFmtId="178" fontId="17" fillId="0" borderId="12" xfId="0" applyNumberFormat="1" applyFont="1" applyFill="1" applyBorder="1" applyAlignment="1">
      <alignment horizontal="right" vertical="center" wrapText="1"/>
    </xf>
    <xf numFmtId="49" fontId="8" fillId="0" borderId="21" xfId="0" applyNumberFormat="1" applyFont="1" applyBorder="1" applyAlignment="1">
      <alignment horizontal="left" vertical="center"/>
    </xf>
    <xf numFmtId="49" fontId="8" fillId="0" borderId="22" xfId="0" applyNumberFormat="1" applyFont="1" applyBorder="1" applyAlignment="1">
      <alignment horizontal="center" vertical="center" wrapText="1"/>
    </xf>
    <xf numFmtId="4" fontId="3" fillId="0" borderId="22" xfId="0" applyNumberFormat="1" applyFont="1" applyFill="1" applyBorder="1" applyAlignment="1">
      <alignment horizontal="right" vertical="center" wrapText="1"/>
    </xf>
    <xf numFmtId="4" fontId="8" fillId="0" borderId="22" xfId="0" applyNumberFormat="1" applyFont="1" applyFill="1" applyBorder="1" applyAlignment="1">
      <alignment horizontal="right" vertical="center" wrapText="1"/>
    </xf>
    <xf numFmtId="178" fontId="8" fillId="0" borderId="22" xfId="0" applyNumberFormat="1" applyFont="1" applyFill="1" applyBorder="1" applyAlignment="1">
      <alignment horizontal="right" vertical="center" wrapText="1"/>
    </xf>
    <xf numFmtId="178" fontId="8" fillId="0" borderId="23" xfId="0" applyNumberFormat="1" applyFont="1" applyFill="1" applyBorder="1" applyAlignment="1">
      <alignment horizontal="right" vertical="center" wrapText="1"/>
    </xf>
    <xf numFmtId="178" fontId="6" fillId="0" borderId="13" xfId="0" applyNumberFormat="1" applyFont="1" applyFill="1" applyBorder="1" applyAlignment="1">
      <alignment horizontal="right" vertical="center" wrapText="1"/>
    </xf>
    <xf numFmtId="49" fontId="3" fillId="0" borderId="21" xfId="0" applyNumberFormat="1" applyFont="1" applyBorder="1" applyAlignment="1">
      <alignment horizontal="left" vertical="center"/>
    </xf>
    <xf numFmtId="49" fontId="3" fillId="0" borderId="22" xfId="0" applyNumberFormat="1" applyFont="1" applyBorder="1" applyAlignment="1">
      <alignment horizontal="center" vertical="center" wrapText="1"/>
    </xf>
    <xf numFmtId="178" fontId="17" fillId="0" borderId="10" xfId="0" applyNumberFormat="1" applyFont="1" applyFill="1" applyBorder="1" applyAlignment="1">
      <alignment horizontal="right" vertical="center" wrapText="1"/>
    </xf>
    <xf numFmtId="49" fontId="6" fillId="0" borderId="24" xfId="0" applyNumberFormat="1" applyFont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right" vertical="center" wrapText="1"/>
    </xf>
    <xf numFmtId="4" fontId="6" fillId="33" borderId="12" xfId="0" applyNumberFormat="1" applyFont="1" applyFill="1" applyBorder="1" applyAlignment="1">
      <alignment horizontal="right" vertical="center" wrapText="1"/>
    </xf>
    <xf numFmtId="4" fontId="8" fillId="33" borderId="22" xfId="0" applyNumberFormat="1" applyFont="1" applyFill="1" applyBorder="1" applyAlignment="1">
      <alignment horizontal="right" vertical="center" wrapText="1"/>
    </xf>
    <xf numFmtId="4" fontId="6" fillId="33" borderId="14" xfId="0" applyNumberFormat="1" applyFont="1" applyFill="1" applyBorder="1" applyAlignment="1">
      <alignment horizontal="right" vertical="center" wrapText="1"/>
    </xf>
    <xf numFmtId="4" fontId="3" fillId="33" borderId="22" xfId="0" applyNumberFormat="1" applyFont="1" applyFill="1" applyBorder="1" applyAlignment="1">
      <alignment horizontal="right" vertical="center" wrapText="1"/>
    </xf>
    <xf numFmtId="49" fontId="11" fillId="0" borderId="0" xfId="0" applyNumberFormat="1" applyFont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49" fontId="9" fillId="0" borderId="14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26" xfId="0" applyBorder="1" applyAlignment="1">
      <alignment horizontal="center"/>
    </xf>
    <xf numFmtId="49" fontId="1" fillId="0" borderId="27" xfId="0" applyNumberFormat="1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49" fontId="1" fillId="0" borderId="28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0" fontId="0" fillId="0" borderId="13" xfId="0" applyFill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tabSelected="1" zoomScalePageLayoutView="0" workbookViewId="0" topLeftCell="A1">
      <selection activeCell="A30" sqref="A30:IV36"/>
    </sheetView>
  </sheetViews>
  <sheetFormatPr defaultColWidth="9.00390625" defaultRowHeight="12.75"/>
  <cols>
    <col min="1" max="1" width="34.875" style="0" customWidth="1"/>
    <col min="2" max="2" width="13.625" style="0" customWidth="1"/>
    <col min="3" max="3" width="15.00390625" style="0" customWidth="1"/>
    <col min="4" max="4" width="11.875" style="0" customWidth="1"/>
    <col min="5" max="5" width="12.25390625" style="0" customWidth="1"/>
    <col min="6" max="6" width="11.75390625" style="0" customWidth="1"/>
    <col min="7" max="7" width="12.25390625" style="0" customWidth="1"/>
    <col min="8" max="8" width="9.00390625" style="0" customWidth="1"/>
    <col min="9" max="10" width="8.125" style="0" customWidth="1"/>
    <col min="11" max="11" width="11.375" style="0" customWidth="1"/>
    <col min="12" max="12" width="0" style="0" hidden="1" customWidth="1"/>
  </cols>
  <sheetData>
    <row r="1" spans="1:11" s="18" customFormat="1" ht="37.5" customHeight="1">
      <c r="A1" s="60" t="s">
        <v>53</v>
      </c>
      <c r="B1" s="60"/>
      <c r="C1" s="60"/>
      <c r="D1" s="60"/>
      <c r="E1" s="60"/>
      <c r="F1" s="60"/>
      <c r="G1" s="60"/>
      <c r="H1" s="60"/>
      <c r="I1" s="60"/>
      <c r="J1" s="60"/>
      <c r="K1" s="17"/>
    </row>
    <row r="2" spans="1:11" ht="19.5" customHeight="1">
      <c r="A2" s="19" t="s">
        <v>54</v>
      </c>
      <c r="B2" s="2"/>
      <c r="C2" s="3"/>
      <c r="D2" s="3"/>
      <c r="E2" s="3"/>
      <c r="F2" s="3"/>
      <c r="G2" s="3"/>
      <c r="H2" s="3"/>
      <c r="I2" s="3"/>
      <c r="J2" s="3"/>
      <c r="K2" s="4"/>
    </row>
    <row r="3" spans="1:11" ht="15" customHeight="1" thickBot="1">
      <c r="A3" s="13"/>
      <c r="B3" s="14"/>
      <c r="E3" s="5"/>
      <c r="F3" s="5"/>
      <c r="G3" s="5"/>
      <c r="H3" s="5"/>
      <c r="I3" s="5" t="s">
        <v>21</v>
      </c>
      <c r="J3" s="30" t="s">
        <v>22</v>
      </c>
      <c r="K3" s="15"/>
    </row>
    <row r="4" spans="1:13" ht="21" customHeight="1">
      <c r="A4" s="67" t="s">
        <v>0</v>
      </c>
      <c r="B4" s="69" t="s">
        <v>1</v>
      </c>
      <c r="C4" s="71" t="s">
        <v>48</v>
      </c>
      <c r="D4" s="71" t="s">
        <v>55</v>
      </c>
      <c r="E4" s="71" t="s">
        <v>49</v>
      </c>
      <c r="F4" s="71" t="s">
        <v>59</v>
      </c>
      <c r="G4" s="71" t="s">
        <v>56</v>
      </c>
      <c r="H4" s="64" t="s">
        <v>18</v>
      </c>
      <c r="I4" s="65"/>
      <c r="J4" s="66"/>
      <c r="K4" s="61" t="s">
        <v>51</v>
      </c>
      <c r="L4" s="62"/>
      <c r="M4" s="63"/>
    </row>
    <row r="5" spans="1:13" ht="33.75" customHeight="1">
      <c r="A5" s="68"/>
      <c r="B5" s="70"/>
      <c r="C5" s="72"/>
      <c r="D5" s="72"/>
      <c r="E5" s="72"/>
      <c r="F5" s="72"/>
      <c r="G5" s="72"/>
      <c r="H5" s="29" t="s">
        <v>50</v>
      </c>
      <c r="I5" s="29" t="s">
        <v>57</v>
      </c>
      <c r="J5" s="23" t="s">
        <v>58</v>
      </c>
      <c r="K5" s="34" t="s">
        <v>36</v>
      </c>
      <c r="L5" s="35" t="s">
        <v>37</v>
      </c>
      <c r="M5" s="35" t="s">
        <v>37</v>
      </c>
    </row>
    <row r="6" spans="1:13" ht="14.25" customHeight="1">
      <c r="A6" s="24" t="s">
        <v>7</v>
      </c>
      <c r="B6" s="7" t="s">
        <v>14</v>
      </c>
      <c r="C6" s="20">
        <v>810483.7</v>
      </c>
      <c r="D6" s="20">
        <v>261844.05</v>
      </c>
      <c r="E6" s="55">
        <v>895800</v>
      </c>
      <c r="F6" s="55">
        <v>431700</v>
      </c>
      <c r="G6" s="55">
        <v>278759.21</v>
      </c>
      <c r="H6" s="41">
        <f>G6/E6*100</f>
        <v>31.118465059164997</v>
      </c>
      <c r="I6" s="41">
        <f>G6/F6*100</f>
        <v>64.5724368774612</v>
      </c>
      <c r="J6" s="36">
        <f>G6/D6*100</f>
        <v>106.46001312613367</v>
      </c>
      <c r="K6" s="8">
        <f aca="true" t="shared" si="0" ref="K6:K20">G6/$G$20*100</f>
        <v>24.785512153124326</v>
      </c>
      <c r="L6" s="8">
        <f aca="true" t="shared" si="1" ref="L6:L28">G6/$G$28*100</f>
        <v>3.9298812018611717</v>
      </c>
      <c r="M6" s="8">
        <f aca="true" t="shared" si="2" ref="M6:M28">G6/$G$28*100</f>
        <v>3.9298812018611717</v>
      </c>
    </row>
    <row r="7" spans="1:13" ht="15.75" customHeight="1">
      <c r="A7" s="25" t="s">
        <v>44</v>
      </c>
      <c r="B7" s="7" t="s">
        <v>43</v>
      </c>
      <c r="C7" s="20">
        <f>266140.14+58.36</f>
        <v>266198.5</v>
      </c>
      <c r="D7" s="20">
        <v>72801.29</v>
      </c>
      <c r="E7" s="55">
        <v>243200</v>
      </c>
      <c r="F7" s="55">
        <v>118600</v>
      </c>
      <c r="G7" s="55">
        <v>70324.12</v>
      </c>
      <c r="H7" s="41">
        <f>G7/E7*100</f>
        <v>28.91616776315789</v>
      </c>
      <c r="I7" s="41">
        <f>G7/F7*100</f>
        <v>59.2952107925801</v>
      </c>
      <c r="J7" s="39">
        <f aca="true" t="shared" si="3" ref="J7:J28">G7/D7*100</f>
        <v>96.59735425017881</v>
      </c>
      <c r="K7" s="8">
        <f t="shared" si="0"/>
        <v>6.252777552776726</v>
      </c>
      <c r="L7" s="8">
        <f t="shared" si="1"/>
        <v>0.9914127580768693</v>
      </c>
      <c r="M7" s="8">
        <f t="shared" si="2"/>
        <v>0.9914127580768693</v>
      </c>
    </row>
    <row r="8" spans="1:13" ht="15.75" customHeight="1">
      <c r="A8" s="25" t="s">
        <v>2</v>
      </c>
      <c r="B8" s="7" t="s">
        <v>15</v>
      </c>
      <c r="C8" s="20">
        <v>55448.56</v>
      </c>
      <c r="D8" s="20">
        <v>483.56</v>
      </c>
      <c r="E8" s="55">
        <v>59000</v>
      </c>
      <c r="F8" s="55">
        <v>1000</v>
      </c>
      <c r="G8" s="55">
        <v>1541.22</v>
      </c>
      <c r="H8" s="41">
        <f aca="true" t="shared" si="4" ref="H8:H28">G8/E8*100</f>
        <v>2.6122372881355935</v>
      </c>
      <c r="I8" s="41">
        <f aca="true" t="shared" si="5" ref="I8:I28">G8/F8*100</f>
        <v>154.122</v>
      </c>
      <c r="J8" s="36">
        <f t="shared" si="3"/>
        <v>318.7236330548433</v>
      </c>
      <c r="K8" s="8">
        <f t="shared" si="0"/>
        <v>0.13703556930240357</v>
      </c>
      <c r="L8" s="8">
        <f t="shared" si="1"/>
        <v>0.021727753877378526</v>
      </c>
      <c r="M8" s="8">
        <f t="shared" si="2"/>
        <v>0.021727753877378526</v>
      </c>
    </row>
    <row r="9" spans="1:13" ht="17.25" customHeight="1">
      <c r="A9" s="25" t="s">
        <v>3</v>
      </c>
      <c r="B9" s="7" t="s">
        <v>52</v>
      </c>
      <c r="C9" s="20">
        <v>1081447.05</v>
      </c>
      <c r="D9" s="20">
        <v>387183.54</v>
      </c>
      <c r="E9" s="55">
        <v>1136000</v>
      </c>
      <c r="F9" s="55">
        <v>253000</v>
      </c>
      <c r="G9" s="55">
        <v>366909.48</v>
      </c>
      <c r="H9" s="41">
        <f t="shared" si="4"/>
        <v>32.29836971830986</v>
      </c>
      <c r="I9" s="41">
        <f t="shared" si="5"/>
        <v>145.0235098814229</v>
      </c>
      <c r="J9" s="36">
        <f t="shared" si="3"/>
        <v>94.76370818862806</v>
      </c>
      <c r="K9" s="8">
        <f t="shared" si="0"/>
        <v>32.62327861969664</v>
      </c>
      <c r="L9" s="8">
        <f t="shared" si="1"/>
        <v>5.172602793058056</v>
      </c>
      <c r="M9" s="8">
        <f t="shared" si="2"/>
        <v>5.172602793058056</v>
      </c>
    </row>
    <row r="10" spans="1:13" ht="14.25" customHeight="1">
      <c r="A10" s="25" t="s">
        <v>19</v>
      </c>
      <c r="B10" s="7" t="s">
        <v>20</v>
      </c>
      <c r="C10" s="20">
        <v>5997.04</v>
      </c>
      <c r="D10" s="20">
        <v>2347.04</v>
      </c>
      <c r="E10" s="55">
        <v>8600</v>
      </c>
      <c r="F10" s="55">
        <v>4300</v>
      </c>
      <c r="G10" s="55">
        <v>1040</v>
      </c>
      <c r="H10" s="41">
        <f t="shared" si="4"/>
        <v>12.093023255813954</v>
      </c>
      <c r="I10" s="41">
        <f t="shared" si="5"/>
        <v>24.186046511627907</v>
      </c>
      <c r="J10" s="36">
        <f t="shared" si="3"/>
        <v>44.3111323198582</v>
      </c>
      <c r="K10" s="8">
        <f t="shared" si="0"/>
        <v>0.0924702456978885</v>
      </c>
      <c r="L10" s="8">
        <f t="shared" si="1"/>
        <v>0.014661673240986793</v>
      </c>
      <c r="M10" s="8">
        <f t="shared" si="2"/>
        <v>0.014661673240986793</v>
      </c>
    </row>
    <row r="11" spans="1:13" ht="16.5" customHeight="1" hidden="1">
      <c r="A11" s="31" t="s">
        <v>30</v>
      </c>
      <c r="B11" s="7" t="s">
        <v>29</v>
      </c>
      <c r="C11" s="20">
        <v>0</v>
      </c>
      <c r="D11" s="20">
        <v>0</v>
      </c>
      <c r="E11" s="55">
        <v>0</v>
      </c>
      <c r="F11" s="55">
        <v>0</v>
      </c>
      <c r="G11" s="55">
        <v>0</v>
      </c>
      <c r="H11" s="53" t="e">
        <f t="shared" si="4"/>
        <v>#DIV/0!</v>
      </c>
      <c r="I11" s="53" t="e">
        <f t="shared" si="5"/>
        <v>#DIV/0!</v>
      </c>
      <c r="J11" s="40" t="e">
        <f t="shared" si="3"/>
        <v>#DIV/0!</v>
      </c>
      <c r="K11" s="8">
        <f t="shared" si="0"/>
        <v>0</v>
      </c>
      <c r="L11" s="8">
        <f t="shared" si="1"/>
        <v>0</v>
      </c>
      <c r="M11" s="8">
        <f t="shared" si="2"/>
        <v>0</v>
      </c>
    </row>
    <row r="12" spans="1:13" ht="16.5" customHeight="1">
      <c r="A12" s="25" t="s">
        <v>42</v>
      </c>
      <c r="B12" s="7" t="s">
        <v>45</v>
      </c>
      <c r="C12" s="20">
        <v>332681.3</v>
      </c>
      <c r="D12" s="20">
        <v>73975.36</v>
      </c>
      <c r="E12" s="55">
        <v>367600</v>
      </c>
      <c r="F12" s="55">
        <v>183800</v>
      </c>
      <c r="G12" s="55">
        <v>107501.07</v>
      </c>
      <c r="H12" s="41">
        <f t="shared" si="4"/>
        <v>29.24403427638738</v>
      </c>
      <c r="I12" s="41">
        <f t="shared" si="5"/>
        <v>58.48806855277476</v>
      </c>
      <c r="J12" s="36">
        <f t="shared" si="3"/>
        <v>145.32010388323897</v>
      </c>
      <c r="K12" s="8">
        <f t="shared" si="0"/>
        <v>9.55831764969799</v>
      </c>
      <c r="L12" s="8">
        <f t="shared" si="1"/>
        <v>1.5155245782658155</v>
      </c>
      <c r="M12" s="8">
        <f t="shared" si="2"/>
        <v>1.5155245782658155</v>
      </c>
    </row>
    <row r="13" spans="1:13" ht="16.5" customHeight="1">
      <c r="A13" s="25" t="s">
        <v>39</v>
      </c>
      <c r="B13" s="7" t="s">
        <v>40</v>
      </c>
      <c r="C13" s="20">
        <v>88505.27</v>
      </c>
      <c r="D13" s="20">
        <v>23287.06</v>
      </c>
      <c r="E13" s="55">
        <v>111500</v>
      </c>
      <c r="F13" s="55">
        <v>55500</v>
      </c>
      <c r="G13" s="55">
        <v>39995.62</v>
      </c>
      <c r="H13" s="41">
        <f t="shared" si="4"/>
        <v>35.87051121076234</v>
      </c>
      <c r="I13" s="41">
        <f t="shared" si="5"/>
        <v>72.06418018018019</v>
      </c>
      <c r="J13" s="36">
        <f t="shared" si="3"/>
        <v>171.7504055900573</v>
      </c>
      <c r="K13" s="8">
        <f t="shared" si="0"/>
        <v>3.556158469460945</v>
      </c>
      <c r="L13" s="8">
        <f t="shared" si="1"/>
        <v>0.563848761067958</v>
      </c>
      <c r="M13" s="8">
        <f t="shared" si="2"/>
        <v>0.563848761067958</v>
      </c>
    </row>
    <row r="14" spans="1:13" ht="13.5">
      <c r="A14" s="25" t="s">
        <v>33</v>
      </c>
      <c r="B14" s="7" t="s">
        <v>41</v>
      </c>
      <c r="C14" s="20">
        <v>0</v>
      </c>
      <c r="D14" s="20">
        <v>11602.78</v>
      </c>
      <c r="E14" s="55">
        <v>0</v>
      </c>
      <c r="F14" s="55">
        <v>0</v>
      </c>
      <c r="G14" s="55">
        <v>0</v>
      </c>
      <c r="H14" s="42" t="e">
        <f t="shared" si="4"/>
        <v>#DIV/0!</v>
      </c>
      <c r="I14" s="42" t="e">
        <f t="shared" si="5"/>
        <v>#DIV/0!</v>
      </c>
      <c r="J14" s="36">
        <f t="shared" si="3"/>
        <v>0</v>
      </c>
      <c r="K14" s="8">
        <f t="shared" si="0"/>
        <v>0</v>
      </c>
      <c r="L14" s="8">
        <f t="shared" si="1"/>
        <v>0</v>
      </c>
      <c r="M14" s="8">
        <f t="shared" si="2"/>
        <v>0</v>
      </c>
    </row>
    <row r="15" spans="1:13" ht="13.5">
      <c r="A15" s="26" t="s">
        <v>32</v>
      </c>
      <c r="B15" s="11" t="s">
        <v>31</v>
      </c>
      <c r="C15" s="21">
        <v>620274.52</v>
      </c>
      <c r="D15" s="21">
        <v>98525.02</v>
      </c>
      <c r="E15" s="56">
        <v>964900</v>
      </c>
      <c r="F15" s="56">
        <v>337400</v>
      </c>
      <c r="G15" s="56">
        <v>258315.38</v>
      </c>
      <c r="H15" s="41">
        <f t="shared" si="4"/>
        <v>26.771207379003002</v>
      </c>
      <c r="I15" s="41">
        <f t="shared" si="5"/>
        <v>76.56057498518079</v>
      </c>
      <c r="J15" s="36">
        <f t="shared" si="3"/>
        <v>262.1825197295063</v>
      </c>
      <c r="K15" s="8">
        <f t="shared" si="0"/>
        <v>22.96777563090715</v>
      </c>
      <c r="L15" s="8">
        <f t="shared" si="1"/>
        <v>3.6416689371935913</v>
      </c>
      <c r="M15" s="8">
        <f t="shared" si="2"/>
        <v>3.6416689371935913</v>
      </c>
    </row>
    <row r="16" spans="1:13" ht="13.5" customHeight="1" hidden="1">
      <c r="A16" s="26" t="s">
        <v>24</v>
      </c>
      <c r="B16" s="11" t="s">
        <v>25</v>
      </c>
      <c r="C16" s="21">
        <v>0</v>
      </c>
      <c r="D16" s="21">
        <v>0</v>
      </c>
      <c r="E16" s="56">
        <v>0</v>
      </c>
      <c r="F16" s="56">
        <v>0</v>
      </c>
      <c r="G16" s="56">
        <v>0</v>
      </c>
      <c r="H16" s="53" t="e">
        <f t="shared" si="4"/>
        <v>#DIV/0!</v>
      </c>
      <c r="I16" s="53" t="e">
        <f t="shared" si="5"/>
        <v>#DIV/0!</v>
      </c>
      <c r="J16" s="37" t="e">
        <f t="shared" si="3"/>
        <v>#DIV/0!</v>
      </c>
      <c r="K16" s="8">
        <f t="shared" si="0"/>
        <v>0</v>
      </c>
      <c r="L16" s="8">
        <f t="shared" si="1"/>
        <v>0</v>
      </c>
      <c r="M16" s="8">
        <f t="shared" si="2"/>
        <v>0</v>
      </c>
    </row>
    <row r="17" spans="1:13" ht="17.25" customHeight="1" thickBot="1">
      <c r="A17" s="26" t="s">
        <v>4</v>
      </c>
      <c r="B17" s="11" t="s">
        <v>16</v>
      </c>
      <c r="C17" s="21">
        <v>750</v>
      </c>
      <c r="D17" s="21">
        <v>0</v>
      </c>
      <c r="E17" s="56">
        <v>300</v>
      </c>
      <c r="F17" s="56">
        <v>300</v>
      </c>
      <c r="G17" s="56">
        <v>300</v>
      </c>
      <c r="H17" s="41">
        <f t="shared" si="4"/>
        <v>100</v>
      </c>
      <c r="I17" s="41">
        <f t="shared" si="5"/>
        <v>100</v>
      </c>
      <c r="J17" s="40" t="e">
        <f t="shared" si="3"/>
        <v>#DIV/0!</v>
      </c>
      <c r="K17" s="8">
        <f t="shared" si="0"/>
        <v>0.026674109335929373</v>
      </c>
      <c r="L17" s="8">
        <f t="shared" si="1"/>
        <v>0.004229328819515422</v>
      </c>
      <c r="M17" s="8">
        <f t="shared" si="2"/>
        <v>0.004229328819515422</v>
      </c>
    </row>
    <row r="18" spans="1:13" ht="17.25" customHeight="1" hidden="1">
      <c r="A18" s="26" t="s">
        <v>10</v>
      </c>
      <c r="B18" s="11" t="s">
        <v>11</v>
      </c>
      <c r="C18" s="21">
        <v>56773.96</v>
      </c>
      <c r="D18" s="21">
        <v>910.47</v>
      </c>
      <c r="E18" s="56">
        <v>0</v>
      </c>
      <c r="F18" s="56">
        <v>0</v>
      </c>
      <c r="G18" s="56">
        <v>0</v>
      </c>
      <c r="H18" s="43" t="e">
        <f>G18/E18*100</f>
        <v>#DIV/0!</v>
      </c>
      <c r="I18" s="43" t="e">
        <f>G18/F18*100</f>
        <v>#DIV/0!</v>
      </c>
      <c r="J18" s="37">
        <f>G18/D18*100</f>
        <v>0</v>
      </c>
      <c r="K18" s="8">
        <f t="shared" si="0"/>
        <v>0</v>
      </c>
      <c r="L18" s="8">
        <f t="shared" si="1"/>
        <v>0</v>
      </c>
      <c r="M18" s="8">
        <f t="shared" si="2"/>
        <v>0</v>
      </c>
    </row>
    <row r="19" spans="1:13" ht="17.25" customHeight="1" hidden="1">
      <c r="A19" s="27" t="s">
        <v>28</v>
      </c>
      <c r="B19" s="9" t="s">
        <v>38</v>
      </c>
      <c r="C19" s="21">
        <v>0</v>
      </c>
      <c r="D19" s="21">
        <v>0</v>
      </c>
      <c r="E19" s="56">
        <v>0</v>
      </c>
      <c r="F19" s="56">
        <v>0</v>
      </c>
      <c r="G19" s="56">
        <v>0</v>
      </c>
      <c r="H19" s="43" t="e">
        <f t="shared" si="4"/>
        <v>#DIV/0!</v>
      </c>
      <c r="I19" s="43" t="e">
        <f t="shared" si="5"/>
        <v>#DIV/0!</v>
      </c>
      <c r="J19" s="36" t="e">
        <f t="shared" si="3"/>
        <v>#DIV/0!</v>
      </c>
      <c r="K19" s="8">
        <f t="shared" si="0"/>
        <v>0</v>
      </c>
      <c r="L19" s="8">
        <f t="shared" si="1"/>
        <v>0</v>
      </c>
      <c r="M19" s="8">
        <f t="shared" si="2"/>
        <v>0</v>
      </c>
    </row>
    <row r="20" spans="1:13" ht="17.25" customHeight="1" thickBot="1">
      <c r="A20" s="44" t="s">
        <v>23</v>
      </c>
      <c r="B20" s="45"/>
      <c r="C20" s="47">
        <f>SUM(C6:C19)</f>
        <v>3318559.9</v>
      </c>
      <c r="D20" s="47">
        <f>SUM(D6:D19)</f>
        <v>932960.17</v>
      </c>
      <c r="E20" s="57">
        <f>SUM(E6:E19)</f>
        <v>3786900</v>
      </c>
      <c r="F20" s="57">
        <f>SUM(F6:F19)</f>
        <v>1385600</v>
      </c>
      <c r="G20" s="57">
        <f>SUM(G6:G19)</f>
        <v>1124686.1</v>
      </c>
      <c r="H20" s="48">
        <f t="shared" si="4"/>
        <v>29.699387361694264</v>
      </c>
      <c r="I20" s="48">
        <f t="shared" si="5"/>
        <v>81.16960883371826</v>
      </c>
      <c r="J20" s="49">
        <f t="shared" si="3"/>
        <v>120.5502802976037</v>
      </c>
      <c r="K20" s="33">
        <f t="shared" si="0"/>
        <v>100</v>
      </c>
      <c r="L20" s="33">
        <f t="shared" si="1"/>
        <v>15.855557785461343</v>
      </c>
      <c r="M20" s="33">
        <f t="shared" si="2"/>
        <v>15.855557785461343</v>
      </c>
    </row>
    <row r="21" spans="1:13" ht="13.5">
      <c r="A21" s="28" t="s">
        <v>12</v>
      </c>
      <c r="B21" s="12" t="s">
        <v>13</v>
      </c>
      <c r="C21" s="22">
        <v>5824500</v>
      </c>
      <c r="D21" s="22">
        <v>3203475</v>
      </c>
      <c r="E21" s="58">
        <v>5759000</v>
      </c>
      <c r="F21" s="58">
        <v>3167450</v>
      </c>
      <c r="G21" s="58">
        <v>3167450</v>
      </c>
      <c r="H21" s="50">
        <f t="shared" si="4"/>
        <v>55.00000000000001</v>
      </c>
      <c r="I21" s="50">
        <f t="shared" si="5"/>
        <v>100</v>
      </c>
      <c r="J21" s="38">
        <f t="shared" si="3"/>
        <v>98.8754399519272</v>
      </c>
      <c r="L21" s="8">
        <f t="shared" si="1"/>
        <v>44.65395856458041</v>
      </c>
      <c r="M21" s="8">
        <f t="shared" si="2"/>
        <v>44.65395856458041</v>
      </c>
    </row>
    <row r="22" spans="1:13" ht="13.5">
      <c r="A22" s="25" t="s">
        <v>17</v>
      </c>
      <c r="B22" s="7" t="s">
        <v>9</v>
      </c>
      <c r="C22" s="20">
        <v>6896979.47</v>
      </c>
      <c r="D22" s="20">
        <f>1278639.47+1150790</f>
        <v>2429429.4699999997</v>
      </c>
      <c r="E22" s="55">
        <v>2647800</v>
      </c>
      <c r="F22" s="55">
        <v>2442800</v>
      </c>
      <c r="G22" s="55">
        <v>2442800</v>
      </c>
      <c r="H22" s="50">
        <f t="shared" si="4"/>
        <v>92.2577233930055</v>
      </c>
      <c r="I22" s="41">
        <f>G22/F22*100</f>
        <v>100</v>
      </c>
      <c r="J22" s="36">
        <f>G22/D22*100</f>
        <v>100.55035678808986</v>
      </c>
      <c r="L22" s="8">
        <f t="shared" si="1"/>
        <v>34.43801480104091</v>
      </c>
      <c r="M22" s="8">
        <f t="shared" si="2"/>
        <v>34.43801480104091</v>
      </c>
    </row>
    <row r="23" spans="1:13" ht="13.5">
      <c r="A23" s="25" t="s">
        <v>8</v>
      </c>
      <c r="B23" s="7" t="s">
        <v>9</v>
      </c>
      <c r="C23" s="20">
        <v>97630</v>
      </c>
      <c r="D23" s="20">
        <v>56340</v>
      </c>
      <c r="E23" s="55">
        <v>126400</v>
      </c>
      <c r="F23" s="55">
        <v>63700</v>
      </c>
      <c r="G23" s="55">
        <v>63700</v>
      </c>
      <c r="H23" s="41">
        <f t="shared" si="4"/>
        <v>50.39556962025317</v>
      </c>
      <c r="I23" s="41">
        <f t="shared" si="5"/>
        <v>100</v>
      </c>
      <c r="J23" s="36">
        <f t="shared" si="3"/>
        <v>113.06354277600283</v>
      </c>
      <c r="L23" s="8">
        <f t="shared" si="1"/>
        <v>0.8980274860104411</v>
      </c>
      <c r="M23" s="8">
        <f t="shared" si="2"/>
        <v>0.8980274860104411</v>
      </c>
    </row>
    <row r="24" spans="1:13" ht="16.5" customHeight="1">
      <c r="A24" s="25" t="s">
        <v>26</v>
      </c>
      <c r="B24" s="7" t="s">
        <v>27</v>
      </c>
      <c r="C24" s="20">
        <v>5758015.08</v>
      </c>
      <c r="D24" s="20">
        <v>318273.95</v>
      </c>
      <c r="E24" s="55">
        <v>2113134.59</v>
      </c>
      <c r="F24" s="55">
        <v>1462834.59</v>
      </c>
      <c r="G24" s="55">
        <v>280399.19</v>
      </c>
      <c r="H24" s="41">
        <f>G24/E24*100</f>
        <v>13.269348357030115</v>
      </c>
      <c r="I24" s="41">
        <f>G24/F24*100</f>
        <v>19.168208895033032</v>
      </c>
      <c r="J24" s="36">
        <f>G24/D24*100</f>
        <v>88.09994974455182</v>
      </c>
      <c r="L24" s="8">
        <f t="shared" si="1"/>
        <v>3.9530012507859347</v>
      </c>
      <c r="M24" s="8">
        <f t="shared" si="2"/>
        <v>3.9530012507859347</v>
      </c>
    </row>
    <row r="25" spans="1:13" ht="16.5" customHeight="1">
      <c r="A25" s="25" t="s">
        <v>46</v>
      </c>
      <c r="B25" s="54" t="s">
        <v>47</v>
      </c>
      <c r="C25" s="20">
        <v>34360</v>
      </c>
      <c r="D25" s="20">
        <v>34360</v>
      </c>
      <c r="E25" s="55">
        <v>16000</v>
      </c>
      <c r="F25" s="55">
        <v>16000</v>
      </c>
      <c r="G25" s="55">
        <v>15974</v>
      </c>
      <c r="H25" s="41">
        <f>G25/E25*100</f>
        <v>99.8375</v>
      </c>
      <c r="I25" s="41">
        <f>G25/F25*100</f>
        <v>99.8375</v>
      </c>
      <c r="J25" s="36">
        <f>G25/D25*100</f>
        <v>46.490104772991856</v>
      </c>
      <c r="L25" s="8">
        <f t="shared" si="1"/>
        <v>0.22519766187646448</v>
      </c>
      <c r="M25" s="8">
        <f t="shared" si="2"/>
        <v>0.22519766187646448</v>
      </c>
    </row>
    <row r="26" spans="1:13" ht="16.5" customHeight="1" thickBot="1">
      <c r="A26" s="27" t="s">
        <v>34</v>
      </c>
      <c r="B26" s="9" t="s">
        <v>35</v>
      </c>
      <c r="C26" s="20">
        <v>-17535.9</v>
      </c>
      <c r="D26" s="20">
        <v>-1000</v>
      </c>
      <c r="E26" s="55">
        <v>0</v>
      </c>
      <c r="F26" s="55">
        <v>0</v>
      </c>
      <c r="G26" s="55">
        <v>-1685.2</v>
      </c>
      <c r="H26" s="42" t="e">
        <f t="shared" si="4"/>
        <v>#DIV/0!</v>
      </c>
      <c r="I26" s="42" t="e">
        <f t="shared" si="5"/>
        <v>#DIV/0!</v>
      </c>
      <c r="J26" s="36">
        <f t="shared" si="3"/>
        <v>168.52</v>
      </c>
      <c r="L26" s="8">
        <f t="shared" si="1"/>
        <v>-0.023757549755491294</v>
      </c>
      <c r="M26" s="8">
        <f t="shared" si="2"/>
        <v>-0.023757549755491294</v>
      </c>
    </row>
    <row r="27" spans="1:13" ht="21" customHeight="1" thickBot="1">
      <c r="A27" s="44" t="s">
        <v>5</v>
      </c>
      <c r="B27" s="45"/>
      <c r="C27" s="47">
        <f>SUM(C21:C26)</f>
        <v>18593948.65</v>
      </c>
      <c r="D27" s="47">
        <f>SUM(D21:D26)</f>
        <v>6040878.42</v>
      </c>
      <c r="E27" s="57">
        <f>SUM(E21:E26)</f>
        <v>10662334.59</v>
      </c>
      <c r="F27" s="57">
        <f>SUM(F21:F26)</f>
        <v>7152784.59</v>
      </c>
      <c r="G27" s="57">
        <f>SUM(G21:G26)</f>
        <v>5968637.99</v>
      </c>
      <c r="H27" s="48">
        <f t="shared" si="4"/>
        <v>55.97871591459784</v>
      </c>
      <c r="I27" s="48">
        <f t="shared" si="5"/>
        <v>83.44495650469463</v>
      </c>
      <c r="J27" s="49">
        <f t="shared" si="3"/>
        <v>98.8041403091175</v>
      </c>
      <c r="K27" s="1"/>
      <c r="L27" s="33">
        <f t="shared" si="1"/>
        <v>84.14444221453866</v>
      </c>
      <c r="M27" s="33">
        <f t="shared" si="2"/>
        <v>84.14444221453866</v>
      </c>
    </row>
    <row r="28" spans="1:13" ht="14.25" thickBot="1">
      <c r="A28" s="51" t="s">
        <v>6</v>
      </c>
      <c r="B28" s="52"/>
      <c r="C28" s="46">
        <f>C27+C20</f>
        <v>21912508.549999997</v>
      </c>
      <c r="D28" s="46">
        <f>D27+D20</f>
        <v>6973838.59</v>
      </c>
      <c r="E28" s="59">
        <f>E27+E20</f>
        <v>14449234.59</v>
      </c>
      <c r="F28" s="59">
        <f>F27+F20</f>
        <v>8538384.59</v>
      </c>
      <c r="G28" s="59">
        <f>G27+G20</f>
        <v>7093324.09</v>
      </c>
      <c r="H28" s="48">
        <f t="shared" si="4"/>
        <v>49.091348374322436</v>
      </c>
      <c r="I28" s="48">
        <f t="shared" si="5"/>
        <v>83.07571549667102</v>
      </c>
      <c r="J28" s="49">
        <f t="shared" si="3"/>
        <v>101.71333905220195</v>
      </c>
      <c r="K28" s="1"/>
      <c r="L28" s="33">
        <f t="shared" si="1"/>
        <v>100</v>
      </c>
      <c r="M28" s="8">
        <f t="shared" si="2"/>
        <v>100</v>
      </c>
    </row>
    <row r="29" spans="1:12" ht="13.5">
      <c r="A29" s="16"/>
      <c r="B29" s="10"/>
      <c r="C29" s="6"/>
      <c r="D29" s="6"/>
      <c r="E29" s="6"/>
      <c r="F29" s="6"/>
      <c r="G29" s="6"/>
      <c r="H29" s="6"/>
      <c r="I29" s="6"/>
      <c r="J29" s="6"/>
      <c r="L29" s="32"/>
    </row>
  </sheetData>
  <sheetProtection/>
  <mergeCells count="10">
    <mergeCell ref="K4:M4"/>
    <mergeCell ref="A1:J1"/>
    <mergeCell ref="A4:A5"/>
    <mergeCell ref="B4:B5"/>
    <mergeCell ref="C4:C5"/>
    <mergeCell ref="D4:D5"/>
    <mergeCell ref="E4:E5"/>
    <mergeCell ref="F4:F5"/>
    <mergeCell ref="G4:G5"/>
    <mergeCell ref="H4:J4"/>
  </mergeCells>
  <printOptions/>
  <pageMargins left="0" right="0" top="0.9448818897637796" bottom="0" header="0.31496062992125984" footer="0.31496062992125984"/>
  <pageSetup fitToHeight="1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Дубовицкая Виктория Е.</cp:lastModifiedBy>
  <cp:lastPrinted>2017-05-02T13:36:08Z</cp:lastPrinted>
  <dcterms:created xsi:type="dcterms:W3CDTF">2006-03-15T08:30:53Z</dcterms:created>
  <dcterms:modified xsi:type="dcterms:W3CDTF">2017-05-10T09:22:04Z</dcterms:modified>
  <cp:category/>
  <cp:version/>
  <cp:contentType/>
  <cp:contentStatus/>
</cp:coreProperties>
</file>