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28" yWindow="65260" windowWidth="15300" windowHeight="12348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<sst xmlns="http://schemas.openxmlformats.org/spreadsheetml/2006/main" count="63" uniqueCount="62">
  <si>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Наименование КВД</t>
  </si>
  <si>
    <t>КВД</t>
  </si>
  <si>
    <t>Налог на имущество физических лиц</t>
  </si>
  <si>
    <t>Земельный налог</t>
  </si>
  <si>
    <t>Административные платежи</t>
  </si>
  <si>
    <t>Итого безвозмездных перечислений:</t>
  </si>
  <si>
    <t>Всего доходов:</t>
  </si>
  <si>
    <t>Налог на доходы физических лиц с доходов</t>
  </si>
  <si>
    <t>Субвенции</t>
  </si>
  <si>
    <t>20202000000000</t>
  </si>
  <si>
    <t>Невыясненные поступления</t>
  </si>
  <si>
    <t>11701050100000</t>
  </si>
  <si>
    <t>Дотации</t>
  </si>
  <si>
    <t>20201000000000</t>
  </si>
  <si>
    <t>10102000000000</t>
  </si>
  <si>
    <t>10601000000000</t>
  </si>
  <si>
    <t>11502050000000</t>
  </si>
  <si>
    <t>Субсидии</t>
  </si>
  <si>
    <t xml:space="preserve">  % исполнения</t>
  </si>
  <si>
    <t>Госпошлина</t>
  </si>
  <si>
    <t>10800000000000</t>
  </si>
  <si>
    <t>руб.</t>
  </si>
  <si>
    <t>Итого  доходов:</t>
  </si>
  <si>
    <t>Доходы от продажи земельных участков</t>
  </si>
  <si>
    <t>11406000000000</t>
  </si>
  <si>
    <t>Иные межбюджетные трансферты</t>
  </si>
  <si>
    <t>20204000000000</t>
  </si>
  <si>
    <t>Прочие неналоговые доходы</t>
  </si>
  <si>
    <t>1110501(2)0000000</t>
  </si>
  <si>
    <t>Арендная плата за земли</t>
  </si>
  <si>
    <t>Акимова 2 26 45</t>
  </si>
  <si>
    <t>11402000000000</t>
  </si>
  <si>
    <t>Доходы от реализации имущества</t>
  </si>
  <si>
    <t>Возврат остатков межбюджетных трансфертов</t>
  </si>
  <si>
    <t>21900000000000</t>
  </si>
  <si>
    <t>налоговые и неналоговые</t>
  </si>
  <si>
    <t>общая</t>
  </si>
  <si>
    <t>11705050100000</t>
  </si>
  <si>
    <t>Прочие поступления от использования имущества</t>
  </si>
  <si>
    <t>11109045000000</t>
  </si>
  <si>
    <t>11300000000000</t>
  </si>
  <si>
    <t>Аренда имущества</t>
  </si>
  <si>
    <t>10302000000000</t>
  </si>
  <si>
    <t>Акцизы на нефтепродукты</t>
  </si>
  <si>
    <t>11105075000000</t>
  </si>
  <si>
    <t>Прочие безвозмездные поступления</t>
  </si>
  <si>
    <t>20700000000000</t>
  </si>
  <si>
    <t>Председатель комитета финансов                                                                                                                                                        Ю.В. Павлова</t>
  </si>
  <si>
    <t>10606000000000</t>
  </si>
  <si>
    <t>Штрафы</t>
  </si>
  <si>
    <t>11600000000000</t>
  </si>
  <si>
    <t>Факт 2018 г.</t>
  </si>
  <si>
    <t>План 2019 г.</t>
  </si>
  <si>
    <t>к плану 2019 г.</t>
  </si>
  <si>
    <t>структура факт 2019</t>
  </si>
  <si>
    <t>Сведения об исполнении доходной части бюджета муниципального образования Гостицкое сельское поселение Сланцевского муниципального района Ленинградской области на 2019 год</t>
  </si>
  <si>
    <t>Единый сельскохозяйственный налог</t>
  </si>
  <si>
    <t>10503000000000</t>
  </si>
  <si>
    <t>на 01.01.2020 г.</t>
  </si>
  <si>
    <t>Факт 2019 г.</t>
  </si>
  <si>
    <t>к Факту      2018 г.</t>
  </si>
  <si>
    <t>Доходы от оказания платных услуг и компенсации затрат государства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</si>
</sst>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?"/>
    <numFmt numFmtId="174" formatCode="[$-FC19]d\ mmmm\ yyyy\ &quot;г.&quot;"/>
    <numFmt numFmtId="175" formatCode="0.00000"/>
    <numFmt numFmtId="176" formatCode="0.0000"/>
    <numFmt numFmtId="177" formatCode="0.000"/>
    <numFmt numFmtId="178" formatCode="#,##0.0"/>
  </numFmts>
  <fonts count="54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9"/>
      <name val="Arial Narrow"/>
      <family val="2"/>
    </font>
    <font>
      <b/>
      <sz val="10"/>
      <name val="Arial Cyr"/>
      <family val="0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4" fontId="7" fillId="0" borderId="0" xfId="0" applyNumberFormat="1" applyFont="1" applyBorder="1" applyAlignment="1">
      <alignment horizontal="right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righ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center"/>
    </xf>
    <xf numFmtId="0" fontId="10" fillId="0" borderId="14" xfId="0" applyFont="1" applyBorder="1" applyAlignment="1">
      <alignment horizontal="center" wrapText="1"/>
    </xf>
    <xf numFmtId="173" fontId="6" fillId="0" borderId="15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172" fontId="8" fillId="0" borderId="0" xfId="0" applyNumberFormat="1" applyFont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178" fontId="6" fillId="0" borderId="14" xfId="0" applyNumberFormat="1" applyFont="1" applyFill="1" applyBorder="1" applyAlignment="1">
      <alignment horizontal="right" vertical="center" wrapText="1"/>
    </xf>
    <xf numFmtId="178" fontId="6" fillId="0" borderId="19" xfId="0" applyNumberFormat="1" applyFont="1" applyFill="1" applyBorder="1" applyAlignment="1">
      <alignment horizontal="right" vertical="center" wrapText="1"/>
    </xf>
    <xf numFmtId="178" fontId="19" fillId="0" borderId="14" xfId="0" applyNumberFormat="1" applyFont="1" applyFill="1" applyBorder="1" applyAlignment="1">
      <alignment horizontal="right" vertical="center" wrapText="1"/>
    </xf>
    <xf numFmtId="178" fontId="17" fillId="0" borderId="14" xfId="0" applyNumberFormat="1" applyFont="1" applyFill="1" applyBorder="1" applyAlignment="1">
      <alignment horizontal="right" vertical="center" wrapText="1"/>
    </xf>
    <xf numFmtId="178" fontId="6" fillId="0" borderId="10" xfId="0" applyNumberFormat="1" applyFont="1" applyFill="1" applyBorder="1" applyAlignment="1">
      <alignment horizontal="right" vertical="center" wrapText="1"/>
    </xf>
    <xf numFmtId="178" fontId="17" fillId="0" borderId="10" xfId="0" applyNumberFormat="1" applyFont="1" applyFill="1" applyBorder="1" applyAlignment="1">
      <alignment horizontal="right" vertical="center" wrapText="1"/>
    </xf>
    <xf numFmtId="49" fontId="8" fillId="0" borderId="2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178" fontId="6" fillId="0" borderId="13" xfId="0" applyNumberFormat="1" applyFont="1" applyFill="1" applyBorder="1" applyAlignment="1">
      <alignment horizontal="right" vertical="center" wrapText="1"/>
    </xf>
    <xf numFmtId="49" fontId="3" fillId="0" borderId="2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 wrapText="1"/>
    </xf>
    <xf numFmtId="178" fontId="17" fillId="0" borderId="10" xfId="0" applyNumberFormat="1" applyFont="1" applyFill="1" applyBorder="1" applyAlignment="1">
      <alignment horizontal="right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" fontId="8" fillId="0" borderId="21" xfId="0" applyNumberFormat="1" applyFont="1" applyFill="1" applyBorder="1" applyAlignment="1">
      <alignment horizontal="right" vertical="center" wrapText="1"/>
    </xf>
    <xf numFmtId="4" fontId="6" fillId="0" borderId="23" xfId="0" applyNumberFormat="1" applyFont="1" applyFill="1" applyBorder="1" applyAlignment="1">
      <alignment horizontal="right" vertical="center" wrapText="1"/>
    </xf>
    <xf numFmtId="178" fontId="6" fillId="0" borderId="12" xfId="0" applyNumberFormat="1" applyFont="1" applyFill="1" applyBorder="1" applyAlignment="1">
      <alignment horizontal="right" vertical="center" wrapText="1"/>
    </xf>
    <xf numFmtId="178" fontId="8" fillId="0" borderId="21" xfId="0" applyNumberFormat="1" applyFont="1" applyFill="1" applyBorder="1" applyAlignment="1">
      <alignment horizontal="right" vertical="center" wrapText="1"/>
    </xf>
    <xf numFmtId="178" fontId="8" fillId="0" borderId="24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7" fillId="33" borderId="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8" fillId="33" borderId="21" xfId="0" applyNumberFormat="1" applyFont="1" applyFill="1" applyBorder="1" applyAlignment="1">
      <alignment horizontal="right" vertical="center" wrapText="1"/>
    </xf>
    <xf numFmtId="4" fontId="6" fillId="33" borderId="23" xfId="0" applyNumberFormat="1" applyFont="1" applyFill="1" applyBorder="1" applyAlignment="1">
      <alignment horizontal="right" vertical="center" wrapText="1"/>
    </xf>
    <xf numFmtId="4" fontId="3" fillId="33" borderId="21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4" fontId="8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49" fontId="11" fillId="0" borderId="0" xfId="0" applyNumberFormat="1" applyFont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49" fontId="1" fillId="0" borderId="27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49" fontId="1" fillId="33" borderId="27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D5" sqref="D5:D6"/>
    </sheetView>
  </sheetViews>
  <sheetFormatPr defaultColWidth="9.00390625" defaultRowHeight="12.75"/>
  <cols>
    <col min="1" max="1" width="34.875" style="0" customWidth="1"/>
    <col min="2" max="2" width="13.50390625" style="0" customWidth="1"/>
    <col min="3" max="3" width="13.00390625" style="68" customWidth="1"/>
    <col min="4" max="4" width="14.50390625" style="68" customWidth="1"/>
    <col min="5" max="5" width="13.875" style="68" customWidth="1"/>
    <col min="6" max="6" width="10.50390625" style="0" customWidth="1"/>
    <col min="7" max="7" width="9.50390625" style="0" customWidth="1"/>
    <col min="8" max="8" width="11.50390625" style="0" customWidth="1"/>
    <col min="9" max="9" width="9.125" style="0" customWidth="1"/>
  </cols>
  <sheetData>
    <row r="1" spans="1:8" s="23" customFormat="1" ht="39" customHeight="1">
      <c r="A1" s="72" t="s">
        <v>55</v>
      </c>
      <c r="B1" s="72"/>
      <c r="C1" s="72"/>
      <c r="D1" s="72"/>
      <c r="E1" s="72"/>
      <c r="F1" s="72"/>
      <c r="G1" s="72"/>
      <c r="H1" s="72"/>
    </row>
    <row r="2" spans="1:8" s="23" customFormat="1" ht="12.75" customHeight="1">
      <c r="A2" s="69"/>
      <c r="B2" s="69"/>
      <c r="C2" s="69"/>
      <c r="D2" s="69"/>
      <c r="E2" s="69"/>
      <c r="F2" s="69"/>
      <c r="G2" s="69"/>
      <c r="H2" s="22"/>
    </row>
    <row r="3" spans="1:8" ht="15">
      <c r="A3" s="24" t="s">
        <v>58</v>
      </c>
      <c r="B3" s="3"/>
      <c r="C3" s="59"/>
      <c r="D3" s="59"/>
      <c r="E3" s="59"/>
      <c r="F3" s="4"/>
      <c r="G3" s="4"/>
      <c r="H3" s="5"/>
    </row>
    <row r="4" spans="1:8" ht="15" customHeight="1" thickBot="1">
      <c r="A4" s="16"/>
      <c r="B4" s="17"/>
      <c r="D4" s="60"/>
      <c r="E4" s="60"/>
      <c r="F4" s="6"/>
      <c r="G4" s="32" t="s">
        <v>21</v>
      </c>
      <c r="H4" s="18"/>
    </row>
    <row r="5" spans="1:9" ht="21" customHeight="1">
      <c r="A5" s="73" t="s">
        <v>0</v>
      </c>
      <c r="B5" s="75" t="s">
        <v>1</v>
      </c>
      <c r="C5" s="77" t="s">
        <v>51</v>
      </c>
      <c r="D5" s="79" t="s">
        <v>52</v>
      </c>
      <c r="E5" s="79" t="s">
        <v>59</v>
      </c>
      <c r="F5" s="81" t="s">
        <v>18</v>
      </c>
      <c r="G5" s="82"/>
      <c r="H5" s="70" t="s">
        <v>54</v>
      </c>
      <c r="I5" s="71"/>
    </row>
    <row r="6" spans="1:9" ht="33.75" customHeight="1">
      <c r="A6" s="74"/>
      <c r="B6" s="76"/>
      <c r="C6" s="78"/>
      <c r="D6" s="80"/>
      <c r="E6" s="80"/>
      <c r="F6" s="31" t="s">
        <v>53</v>
      </c>
      <c r="G6" s="25" t="s">
        <v>60</v>
      </c>
      <c r="H6" s="36" t="s">
        <v>35</v>
      </c>
      <c r="I6" s="37" t="s">
        <v>36</v>
      </c>
    </row>
    <row r="7" spans="1:9" ht="14.25" customHeight="1">
      <c r="A7" s="26" t="s">
        <v>7</v>
      </c>
      <c r="B7" s="9" t="s">
        <v>14</v>
      </c>
      <c r="C7" s="52">
        <v>1024679.74</v>
      </c>
      <c r="D7" s="61">
        <v>1157400</v>
      </c>
      <c r="E7" s="61">
        <v>1064801.56</v>
      </c>
      <c r="F7" s="42">
        <f aca="true" t="shared" si="0" ref="F7:F31">E7/D7*100</f>
        <v>91.99944358043892</v>
      </c>
      <c r="G7" s="38">
        <f aca="true" t="shared" si="1" ref="G7:G31">E7/C7*100</f>
        <v>103.91554731042112</v>
      </c>
      <c r="H7" s="10">
        <f aca="true" t="shared" si="2" ref="H7:H23">E7/$E$23*100</f>
        <v>31.600071458554275</v>
      </c>
      <c r="I7" s="10">
        <f aca="true" t="shared" si="3" ref="I7:I31">E7/$E$31*100</f>
        <v>5.095730561707904</v>
      </c>
    </row>
    <row r="8" spans="1:9" ht="15.75" customHeight="1">
      <c r="A8" s="27" t="s">
        <v>43</v>
      </c>
      <c r="B8" s="9" t="s">
        <v>42</v>
      </c>
      <c r="C8" s="52">
        <v>245249.34</v>
      </c>
      <c r="D8" s="61">
        <v>244900</v>
      </c>
      <c r="E8" s="61">
        <v>279549.19</v>
      </c>
      <c r="F8" s="42">
        <f t="shared" si="0"/>
        <v>114.14830134748877</v>
      </c>
      <c r="G8" s="40">
        <f t="shared" si="1"/>
        <v>113.98570532340679</v>
      </c>
      <c r="H8" s="10">
        <f t="shared" si="2"/>
        <v>8.296169645150563</v>
      </c>
      <c r="I8" s="10">
        <f t="shared" si="3"/>
        <v>1.337814860999724</v>
      </c>
    </row>
    <row r="9" spans="1:9" ht="15.75" customHeight="1">
      <c r="A9" s="27" t="s">
        <v>56</v>
      </c>
      <c r="B9" s="9" t="s">
        <v>57</v>
      </c>
      <c r="C9" s="52">
        <v>0</v>
      </c>
      <c r="D9" s="61">
        <v>0</v>
      </c>
      <c r="E9" s="61">
        <v>29.04</v>
      </c>
      <c r="F9" s="42" t="e">
        <f t="shared" si="0"/>
        <v>#DIV/0!</v>
      </c>
      <c r="G9" s="40" t="e">
        <f t="shared" si="1"/>
        <v>#DIV/0!</v>
      </c>
      <c r="H9" s="10"/>
      <c r="I9" s="10"/>
    </row>
    <row r="10" spans="1:9" ht="15.75" customHeight="1">
      <c r="A10" s="27" t="s">
        <v>2</v>
      </c>
      <c r="B10" s="9" t="s">
        <v>15</v>
      </c>
      <c r="C10" s="52">
        <v>140153.2</v>
      </c>
      <c r="D10" s="61">
        <v>150000</v>
      </c>
      <c r="E10" s="61">
        <v>186103.67</v>
      </c>
      <c r="F10" s="42">
        <f t="shared" si="0"/>
        <v>124.06911333333335</v>
      </c>
      <c r="G10" s="38">
        <f t="shared" si="1"/>
        <v>132.78588715776735</v>
      </c>
      <c r="H10" s="10">
        <f t="shared" si="2"/>
        <v>5.522990847890196</v>
      </c>
      <c r="I10" s="10">
        <f t="shared" si="3"/>
        <v>0.8906205573787873</v>
      </c>
    </row>
    <row r="11" spans="1:9" ht="17.25" customHeight="1">
      <c r="A11" s="27" t="s">
        <v>3</v>
      </c>
      <c r="B11" s="9" t="s">
        <v>48</v>
      </c>
      <c r="C11" s="52">
        <v>1485632.95</v>
      </c>
      <c r="D11" s="61">
        <v>1147000</v>
      </c>
      <c r="E11" s="61">
        <v>1182239.88</v>
      </c>
      <c r="F11" s="42">
        <f t="shared" si="0"/>
        <v>103.07235222319093</v>
      </c>
      <c r="G11" s="38">
        <f t="shared" si="1"/>
        <v>79.57819460048997</v>
      </c>
      <c r="H11" s="10">
        <f t="shared" si="2"/>
        <v>35.085283580118556</v>
      </c>
      <c r="I11" s="10">
        <f t="shared" si="3"/>
        <v>5.657745174402152</v>
      </c>
    </row>
    <row r="12" spans="1:9" ht="14.25" customHeight="1">
      <c r="A12" s="27" t="s">
        <v>19</v>
      </c>
      <c r="B12" s="9" t="s">
        <v>20</v>
      </c>
      <c r="C12" s="52">
        <v>3210</v>
      </c>
      <c r="D12" s="61">
        <v>2500</v>
      </c>
      <c r="E12" s="61">
        <v>1830</v>
      </c>
      <c r="F12" s="42">
        <f t="shared" si="0"/>
        <v>73.2</v>
      </c>
      <c r="G12" s="38">
        <f t="shared" si="1"/>
        <v>57.009345794392516</v>
      </c>
      <c r="H12" s="10">
        <f t="shared" si="2"/>
        <v>0.05430883362826245</v>
      </c>
      <c r="I12" s="10">
        <f t="shared" si="3"/>
        <v>0.008757675869600964</v>
      </c>
    </row>
    <row r="13" spans="1:9" ht="16.5" customHeight="1" hidden="1">
      <c r="A13" s="33" t="s">
        <v>29</v>
      </c>
      <c r="B13" s="9" t="s">
        <v>28</v>
      </c>
      <c r="C13" s="52">
        <v>0</v>
      </c>
      <c r="D13" s="61">
        <v>0</v>
      </c>
      <c r="E13" s="61">
        <v>0</v>
      </c>
      <c r="F13" s="50" t="e">
        <f t="shared" si="0"/>
        <v>#DIV/0!</v>
      </c>
      <c r="G13" s="41" t="e">
        <f t="shared" si="1"/>
        <v>#DIV/0!</v>
      </c>
      <c r="H13" s="10">
        <f t="shared" si="2"/>
        <v>0</v>
      </c>
      <c r="I13" s="10">
        <f t="shared" si="3"/>
        <v>0</v>
      </c>
    </row>
    <row r="14" spans="1:9" ht="16.5" customHeight="1">
      <c r="A14" s="27" t="s">
        <v>41</v>
      </c>
      <c r="B14" s="9" t="s">
        <v>44</v>
      </c>
      <c r="C14" s="52">
        <v>367627.18</v>
      </c>
      <c r="D14" s="61">
        <v>372300</v>
      </c>
      <c r="E14" s="61">
        <v>274464.77</v>
      </c>
      <c r="F14" s="42">
        <f t="shared" si="0"/>
        <v>73.7213994090787</v>
      </c>
      <c r="G14" s="38">
        <f t="shared" si="1"/>
        <v>74.65845425248482</v>
      </c>
      <c r="H14" s="10">
        <f t="shared" si="2"/>
        <v>8.145279524999628</v>
      </c>
      <c r="I14" s="10">
        <f t="shared" si="3"/>
        <v>1.3134827832156166</v>
      </c>
    </row>
    <row r="15" spans="1:9" ht="16.5" customHeight="1">
      <c r="A15" s="27" t="s">
        <v>38</v>
      </c>
      <c r="B15" s="9" t="s">
        <v>39</v>
      </c>
      <c r="C15" s="52">
        <v>118101.33</v>
      </c>
      <c r="D15" s="61">
        <v>116900</v>
      </c>
      <c r="E15" s="61">
        <v>138119.96</v>
      </c>
      <c r="F15" s="42">
        <f t="shared" si="0"/>
        <v>118.15223267750213</v>
      </c>
      <c r="G15" s="38">
        <f t="shared" si="1"/>
        <v>116.95038489405664</v>
      </c>
      <c r="H15" s="10">
        <f t="shared" si="2"/>
        <v>4.098980288733478</v>
      </c>
      <c r="I15" s="10">
        <f t="shared" si="3"/>
        <v>0.6609889840449454</v>
      </c>
    </row>
    <row r="16" spans="1:9" ht="17.25" customHeight="1">
      <c r="A16" s="27" t="s">
        <v>61</v>
      </c>
      <c r="B16" s="9" t="s">
        <v>40</v>
      </c>
      <c r="C16" s="52">
        <v>0</v>
      </c>
      <c r="D16" s="61">
        <v>0</v>
      </c>
      <c r="E16" s="61">
        <v>24431.5</v>
      </c>
      <c r="F16" s="43" t="e">
        <f t="shared" si="0"/>
        <v>#DIV/0!</v>
      </c>
      <c r="G16" s="38" t="e">
        <f t="shared" si="1"/>
        <v>#DIV/0!</v>
      </c>
      <c r="H16" s="10">
        <f t="shared" si="2"/>
        <v>0.7250526058955706</v>
      </c>
      <c r="I16" s="10">
        <f t="shared" si="3"/>
        <v>0.11691975847440216</v>
      </c>
    </row>
    <row r="17" spans="1:9" ht="13.5">
      <c r="A17" s="28" t="s">
        <v>32</v>
      </c>
      <c r="B17" s="14" t="s">
        <v>31</v>
      </c>
      <c r="C17" s="53">
        <v>435671.72</v>
      </c>
      <c r="D17" s="62">
        <v>80000</v>
      </c>
      <c r="E17" s="62">
        <v>70000</v>
      </c>
      <c r="F17" s="42">
        <f t="shared" si="0"/>
        <v>87.5</v>
      </c>
      <c r="G17" s="38">
        <f t="shared" si="1"/>
        <v>16.067143398703962</v>
      </c>
      <c r="H17" s="10">
        <f t="shared" si="2"/>
        <v>2.077387078676706</v>
      </c>
      <c r="I17" s="10">
        <f t="shared" si="3"/>
        <v>0.33499306605031004</v>
      </c>
    </row>
    <row r="18" spans="1:9" ht="13.5" customHeight="1" hidden="1">
      <c r="A18" s="28" t="s">
        <v>23</v>
      </c>
      <c r="B18" s="14" t="s">
        <v>24</v>
      </c>
      <c r="C18" s="53">
        <v>0</v>
      </c>
      <c r="D18" s="62">
        <v>0</v>
      </c>
      <c r="E18" s="62">
        <v>0</v>
      </c>
      <c r="F18" s="42" t="e">
        <f t="shared" si="0"/>
        <v>#DIV/0!</v>
      </c>
      <c r="G18" s="38" t="e">
        <f t="shared" si="1"/>
        <v>#DIV/0!</v>
      </c>
      <c r="H18" s="10">
        <f t="shared" si="2"/>
        <v>0</v>
      </c>
      <c r="I18" s="10">
        <f t="shared" si="3"/>
        <v>0</v>
      </c>
    </row>
    <row r="19" spans="1:9" ht="17.25" customHeight="1" hidden="1">
      <c r="A19" s="28" t="s">
        <v>4</v>
      </c>
      <c r="B19" s="14" t="s">
        <v>16</v>
      </c>
      <c r="C19" s="53">
        <v>0</v>
      </c>
      <c r="D19" s="62">
        <v>0</v>
      </c>
      <c r="E19" s="62">
        <v>0</v>
      </c>
      <c r="F19" s="42" t="e">
        <f t="shared" si="0"/>
        <v>#DIV/0!</v>
      </c>
      <c r="G19" s="38" t="e">
        <f t="shared" si="1"/>
        <v>#DIV/0!</v>
      </c>
      <c r="H19" s="10">
        <f t="shared" si="2"/>
        <v>0</v>
      </c>
      <c r="I19" s="10">
        <f t="shared" si="3"/>
        <v>0</v>
      </c>
    </row>
    <row r="20" spans="1:9" ht="14.25" customHeight="1" hidden="1">
      <c r="A20" s="27" t="s">
        <v>49</v>
      </c>
      <c r="B20" s="14" t="s">
        <v>50</v>
      </c>
      <c r="C20" s="53">
        <v>0</v>
      </c>
      <c r="D20" s="62">
        <v>0</v>
      </c>
      <c r="E20" s="62">
        <v>0</v>
      </c>
      <c r="F20" s="42" t="e">
        <f t="shared" si="0"/>
        <v>#DIV/0!</v>
      </c>
      <c r="G20" s="38" t="e">
        <f t="shared" si="1"/>
        <v>#DIV/0!</v>
      </c>
      <c r="H20" s="10">
        <f t="shared" si="2"/>
        <v>0</v>
      </c>
      <c r="I20" s="10">
        <f t="shared" si="3"/>
        <v>0</v>
      </c>
    </row>
    <row r="21" spans="1:9" ht="17.25" customHeight="1">
      <c r="A21" s="28" t="s">
        <v>10</v>
      </c>
      <c r="B21" s="14" t="s">
        <v>11</v>
      </c>
      <c r="C21" s="53">
        <v>0</v>
      </c>
      <c r="D21" s="62">
        <v>0</v>
      </c>
      <c r="E21" s="62">
        <v>0</v>
      </c>
      <c r="F21" s="56" t="e">
        <f t="shared" si="0"/>
        <v>#DIV/0!</v>
      </c>
      <c r="G21" s="38" t="e">
        <f t="shared" si="1"/>
        <v>#DIV/0!</v>
      </c>
      <c r="H21" s="10">
        <f t="shared" si="2"/>
        <v>0</v>
      </c>
      <c r="I21" s="10">
        <f t="shared" si="3"/>
        <v>0</v>
      </c>
    </row>
    <row r="22" spans="1:9" ht="17.25" customHeight="1" thickBot="1">
      <c r="A22" s="29" t="s">
        <v>27</v>
      </c>
      <c r="B22" s="11" t="s">
        <v>37</v>
      </c>
      <c r="C22" s="53">
        <v>24129.43</v>
      </c>
      <c r="D22" s="62">
        <v>148100</v>
      </c>
      <c r="E22" s="62">
        <v>148048</v>
      </c>
      <c r="F22" s="56">
        <f t="shared" si="0"/>
        <v>99.96488858879135</v>
      </c>
      <c r="G22" s="38">
        <f t="shared" si="1"/>
        <v>613.5578005779664</v>
      </c>
      <c r="H22" s="10">
        <f t="shared" si="2"/>
        <v>4.393614317484699</v>
      </c>
      <c r="I22" s="10">
        <f t="shared" si="3"/>
        <v>0.7085007634659473</v>
      </c>
    </row>
    <row r="23" spans="1:9" ht="17.25" customHeight="1" thickBot="1">
      <c r="A23" s="44" t="s">
        <v>22</v>
      </c>
      <c r="B23" s="45"/>
      <c r="C23" s="54">
        <f>SUM(C7:C22)</f>
        <v>3844454.89</v>
      </c>
      <c r="D23" s="63">
        <f>SUM(D7:D22)</f>
        <v>3419100</v>
      </c>
      <c r="E23" s="63">
        <f>SUM(E7:E22)</f>
        <v>3369617.57</v>
      </c>
      <c r="F23" s="57">
        <f t="shared" si="0"/>
        <v>98.55276447018221</v>
      </c>
      <c r="G23" s="58">
        <f t="shared" si="1"/>
        <v>87.64877379013802</v>
      </c>
      <c r="H23" s="35">
        <f t="shared" si="2"/>
        <v>100</v>
      </c>
      <c r="I23" s="35">
        <f t="shared" si="3"/>
        <v>16.12569315987565</v>
      </c>
    </row>
    <row r="24" spans="1:9" ht="13.5">
      <c r="A24" s="30" t="s">
        <v>12</v>
      </c>
      <c r="B24" s="15" t="s">
        <v>13</v>
      </c>
      <c r="C24" s="55">
        <v>6022700</v>
      </c>
      <c r="D24" s="64">
        <v>6073100</v>
      </c>
      <c r="E24" s="64">
        <v>6073100</v>
      </c>
      <c r="F24" s="47">
        <f t="shared" si="0"/>
        <v>100</v>
      </c>
      <c r="G24" s="39">
        <f t="shared" si="1"/>
        <v>100.83683397811613</v>
      </c>
      <c r="I24" s="10">
        <f t="shared" si="3"/>
        <v>29.063519849001974</v>
      </c>
    </row>
    <row r="25" spans="1:9" ht="13.5">
      <c r="A25" s="27" t="s">
        <v>17</v>
      </c>
      <c r="B25" s="9" t="s">
        <v>9</v>
      </c>
      <c r="C25" s="52">
        <v>7465315</v>
      </c>
      <c r="D25" s="61">
        <v>8345880</v>
      </c>
      <c r="E25" s="61">
        <f>7653451+692429</f>
        <v>8345880</v>
      </c>
      <c r="F25" s="47">
        <f t="shared" si="0"/>
        <v>100</v>
      </c>
      <c r="G25" s="38">
        <f t="shared" si="1"/>
        <v>111.79541653634173</v>
      </c>
      <c r="I25" s="10">
        <f t="shared" si="3"/>
        <v>39.94017042982803</v>
      </c>
    </row>
    <row r="26" spans="1:9" ht="13.5">
      <c r="A26" s="27" t="s">
        <v>8</v>
      </c>
      <c r="B26" s="9" t="s">
        <v>9</v>
      </c>
      <c r="C26" s="52">
        <v>138100</v>
      </c>
      <c r="D26" s="61">
        <v>146720</v>
      </c>
      <c r="E26" s="61">
        <v>146720</v>
      </c>
      <c r="F26" s="42">
        <f t="shared" si="0"/>
        <v>100</v>
      </c>
      <c r="G26" s="38">
        <f t="shared" si="1"/>
        <v>106.24185372918176</v>
      </c>
      <c r="I26" s="10">
        <f t="shared" si="3"/>
        <v>0.7021454664414499</v>
      </c>
    </row>
    <row r="27" spans="1:9" ht="16.5" customHeight="1">
      <c r="A27" s="27" t="s">
        <v>25</v>
      </c>
      <c r="B27" s="9" t="s">
        <v>26</v>
      </c>
      <c r="C27" s="52">
        <v>3363161.65</v>
      </c>
      <c r="D27" s="61">
        <v>2927919.82</v>
      </c>
      <c r="E27" s="61">
        <v>2927872.33</v>
      </c>
      <c r="F27" s="42">
        <f t="shared" si="0"/>
        <v>99.99837802935465</v>
      </c>
      <c r="G27" s="38">
        <f t="shared" si="1"/>
        <v>87.05713952227066</v>
      </c>
      <c r="I27" s="10">
        <f t="shared" si="3"/>
        <v>14.011670411865218</v>
      </c>
    </row>
    <row r="28" spans="1:9" ht="16.5" customHeight="1">
      <c r="A28" s="27" t="s">
        <v>45</v>
      </c>
      <c r="B28" s="51" t="s">
        <v>46</v>
      </c>
      <c r="C28" s="52">
        <v>36180</v>
      </c>
      <c r="D28" s="61">
        <v>32765</v>
      </c>
      <c r="E28" s="61">
        <v>32765</v>
      </c>
      <c r="F28" s="42">
        <f t="shared" si="0"/>
        <v>100</v>
      </c>
      <c r="G28" s="38">
        <f t="shared" si="1"/>
        <v>90.56108347153123</v>
      </c>
      <c r="I28" s="10">
        <f t="shared" si="3"/>
        <v>0.15680068298769156</v>
      </c>
    </row>
    <row r="29" spans="1:9" ht="16.5" customHeight="1" thickBot="1">
      <c r="A29" s="29" t="s">
        <v>33</v>
      </c>
      <c r="B29" s="11" t="s">
        <v>34</v>
      </c>
      <c r="C29" s="52">
        <v>-1000</v>
      </c>
      <c r="D29" s="61">
        <v>0</v>
      </c>
      <c r="E29" s="61">
        <v>0</v>
      </c>
      <c r="F29" s="42" t="e">
        <f t="shared" si="0"/>
        <v>#DIV/0!</v>
      </c>
      <c r="G29" s="38">
        <f t="shared" si="1"/>
        <v>0</v>
      </c>
      <c r="I29" s="10">
        <f t="shared" si="3"/>
        <v>0</v>
      </c>
    </row>
    <row r="30" spans="1:9" ht="21" customHeight="1" thickBot="1">
      <c r="A30" s="44" t="s">
        <v>5</v>
      </c>
      <c r="B30" s="45"/>
      <c r="C30" s="54">
        <f>SUM(C24:C29)</f>
        <v>17024456.65</v>
      </c>
      <c r="D30" s="63">
        <f>SUM(D24:D29)</f>
        <v>17526384.82</v>
      </c>
      <c r="E30" s="63">
        <f>SUM(E24:E29)</f>
        <v>17526337.33</v>
      </c>
      <c r="F30" s="57">
        <f t="shared" si="0"/>
        <v>99.99972903710326</v>
      </c>
      <c r="G30" s="58">
        <f t="shared" si="1"/>
        <v>102.94799822583471</v>
      </c>
      <c r="H30" s="1"/>
      <c r="I30" s="35">
        <f t="shared" si="3"/>
        <v>83.87430684012435</v>
      </c>
    </row>
    <row r="31" spans="1:9" ht="14.25" thickBot="1">
      <c r="A31" s="48" t="s">
        <v>6</v>
      </c>
      <c r="B31" s="49"/>
      <c r="C31" s="46">
        <f>C30+C23</f>
        <v>20868911.54</v>
      </c>
      <c r="D31" s="65">
        <f>D30+D23</f>
        <v>20945484.82</v>
      </c>
      <c r="E31" s="65">
        <f>E30+E23</f>
        <v>20895954.9</v>
      </c>
      <c r="F31" s="57">
        <f t="shared" si="0"/>
        <v>99.76352936957225</v>
      </c>
      <c r="G31" s="58">
        <f t="shared" si="1"/>
        <v>100.12958682559061</v>
      </c>
      <c r="H31" s="1"/>
      <c r="I31" s="35">
        <f t="shared" si="3"/>
        <v>100</v>
      </c>
    </row>
    <row r="32" spans="1:9" ht="12.75">
      <c r="A32" s="19"/>
      <c r="B32" s="12"/>
      <c r="C32" s="66"/>
      <c r="D32" s="66"/>
      <c r="E32" s="66"/>
      <c r="F32" s="8"/>
      <c r="G32" s="8"/>
      <c r="I32" s="34"/>
    </row>
    <row r="33" spans="1:9" ht="12.75">
      <c r="A33" s="19"/>
      <c r="B33" s="12"/>
      <c r="C33" s="66"/>
      <c r="D33" s="66"/>
      <c r="E33" s="66"/>
      <c r="F33" s="8"/>
      <c r="G33" s="8"/>
      <c r="I33" s="34"/>
    </row>
    <row r="34" spans="1:9" ht="13.5">
      <c r="A34" s="2" t="s">
        <v>47</v>
      </c>
      <c r="B34" s="3"/>
      <c r="C34" s="59"/>
      <c r="D34" s="59"/>
      <c r="E34" s="59"/>
      <c r="F34" s="4"/>
      <c r="G34" s="4"/>
      <c r="H34" s="5"/>
      <c r="I34" s="34"/>
    </row>
    <row r="35" spans="1:9" ht="13.5">
      <c r="A35" s="2"/>
      <c r="B35" s="3"/>
      <c r="C35" s="59"/>
      <c r="D35" s="59"/>
      <c r="E35" s="59"/>
      <c r="F35" s="4"/>
      <c r="G35" s="4"/>
      <c r="H35" s="5"/>
      <c r="I35" s="34"/>
    </row>
    <row r="36" spans="1:9" ht="12.75">
      <c r="A36" s="20"/>
      <c r="B36" s="21"/>
      <c r="C36" s="67"/>
      <c r="D36" s="67"/>
      <c r="E36" s="67"/>
      <c r="F36" s="13"/>
      <c r="G36" s="13"/>
      <c r="H36" s="1"/>
      <c r="I36" s="34"/>
    </row>
    <row r="37" spans="1:8" ht="12.75">
      <c r="A37" s="19" t="s">
        <v>30</v>
      </c>
      <c r="B37" s="7">
        <f ca="1">TODAY()</f>
        <v>43854</v>
      </c>
      <c r="C37" s="66"/>
      <c r="D37" s="66"/>
      <c r="E37" s="66"/>
      <c r="F37" s="8"/>
      <c r="G37" s="8"/>
      <c r="H37" s="5"/>
    </row>
    <row r="38" spans="1:8" ht="12.75">
      <c r="A38" s="19"/>
      <c r="B38" s="7"/>
      <c r="C38" s="66"/>
      <c r="D38" s="66"/>
      <c r="E38" s="66"/>
      <c r="F38" s="8"/>
      <c r="G38" s="8"/>
      <c r="H38" s="5"/>
    </row>
    <row r="39" spans="1:8" ht="12.75">
      <c r="A39" s="19"/>
      <c r="B39" s="7"/>
      <c r="C39" s="66"/>
      <c r="D39" s="66"/>
      <c r="E39" s="66"/>
      <c r="F39" s="8"/>
      <c r="G39" s="8"/>
      <c r="H39" s="5"/>
    </row>
  </sheetData>
  <sheetProtection/>
  <mergeCells count="8">
    <mergeCell ref="H5:I5"/>
    <mergeCell ref="A1:H1"/>
    <mergeCell ref="A5:A6"/>
    <mergeCell ref="B5:B6"/>
    <mergeCell ref="C5:C6"/>
    <mergeCell ref="D5:D6"/>
    <mergeCell ref="E5:E6"/>
    <mergeCell ref="F5:G5"/>
  </mergeCells>
  <printOptions/>
  <pageMargins left="0.5118110236220472" right="0.5118110236220472" top="0.9448818897637796" bottom="0.5511811023622047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Natali</cp:lastModifiedBy>
  <cp:lastPrinted>2020-01-24T06:42:33Z</cp:lastPrinted>
  <dcterms:created xsi:type="dcterms:W3CDTF">2006-03-15T08:30:53Z</dcterms:created>
  <dcterms:modified xsi:type="dcterms:W3CDTF">2020-01-24T06:42:51Z</dcterms:modified>
  <cp:category/>
  <cp:version/>
  <cp:contentType/>
  <cp:contentStatus/>
</cp:coreProperties>
</file>